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cumentos\Excel\Asesoria\Fundacion Arma Plaza\2024\Cierre\"/>
    </mc:Choice>
  </mc:AlternateContent>
  <xr:revisionPtr revIDLastSave="0" documentId="13_ncr:1_{5202D3D8-03EB-4A13-B79E-5CC5FE7C66F5}" xr6:coauthVersionLast="47" xr6:coauthVersionMax="47" xr10:uidLastSave="{00000000-0000-0000-0000-000000000000}"/>
  <bookViews>
    <workbookView xWindow="-120" yWindow="-120" windowWidth="29040" windowHeight="17640" activeTab="1" xr2:uid="{67F6EA52-8BA4-4EE5-8459-046FB72767F3}"/>
  </bookViews>
  <sheets>
    <sheet name="Balance" sheetId="1" r:id="rId1"/>
    <sheet name="PyG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" l="1"/>
  <c r="I82" i="2"/>
  <c r="I84" i="2" s="1"/>
  <c r="I90" i="2" s="1"/>
  <c r="D82" i="2"/>
  <c r="C82" i="2"/>
  <c r="H82" i="2"/>
  <c r="I73" i="2"/>
  <c r="H73" i="2"/>
  <c r="D73" i="2"/>
  <c r="C73" i="2"/>
  <c r="I65" i="2"/>
  <c r="I60" i="2"/>
  <c r="H60" i="2"/>
  <c r="H62" i="2" s="1"/>
  <c r="H65" i="2" s="1"/>
  <c r="C56" i="2"/>
  <c r="C52" i="2"/>
  <c r="C48" i="2"/>
  <c r="C45" i="2"/>
  <c r="C42" i="2"/>
  <c r="C41" i="2" s="1"/>
  <c r="I40" i="2"/>
  <c r="H40" i="2"/>
  <c r="D40" i="2"/>
  <c r="D60" i="2" s="1"/>
  <c r="D62" i="2" s="1"/>
  <c r="D65" i="2" s="1"/>
  <c r="D90" i="2" s="1"/>
  <c r="C40" i="2"/>
  <c r="C60" i="2" s="1"/>
  <c r="C62" i="2" s="1"/>
  <c r="C65" i="2" s="1"/>
  <c r="C37" i="2"/>
  <c r="I7" i="2"/>
  <c r="H7" i="2"/>
  <c r="D7" i="2"/>
  <c r="C7" i="2"/>
  <c r="G150" i="1"/>
  <c r="B150" i="1"/>
  <c r="H133" i="1"/>
  <c r="H119" i="1" s="1"/>
  <c r="H145" i="1" s="1"/>
  <c r="H150" i="1" s="1"/>
  <c r="C119" i="1"/>
  <c r="I101" i="1"/>
  <c r="H101" i="1"/>
  <c r="D101" i="1"/>
  <c r="C101" i="1"/>
  <c r="I82" i="1"/>
  <c r="H82" i="1"/>
  <c r="J82" i="1" s="1"/>
  <c r="D82" i="1"/>
  <c r="C82" i="1"/>
  <c r="C145" i="1" s="1"/>
  <c r="C150" i="1" s="1"/>
  <c r="I78" i="1"/>
  <c r="I150" i="1" s="1"/>
  <c r="H52" i="1"/>
  <c r="I42" i="1"/>
  <c r="H42" i="1"/>
  <c r="H78" i="1" s="1"/>
  <c r="D42" i="1"/>
  <c r="D78" i="1" s="1"/>
  <c r="D150" i="1" s="1"/>
  <c r="C42" i="1"/>
  <c r="C78" i="1" s="1"/>
  <c r="C34" i="1"/>
  <c r="C28" i="1"/>
  <c r="C25" i="1"/>
  <c r="C14" i="1"/>
  <c r="C5" i="1" s="1"/>
  <c r="C7" i="1"/>
  <c r="I5" i="1"/>
  <c r="H5" i="1"/>
  <c r="D5" i="1"/>
  <c r="C84" i="2" l="1"/>
  <c r="C90" i="2" s="1"/>
  <c r="H84" i="2"/>
  <c r="H90" i="2" s="1"/>
</calcChain>
</file>

<file path=xl/sharedStrings.xml><?xml version="1.0" encoding="utf-8"?>
<sst xmlns="http://schemas.openxmlformats.org/spreadsheetml/2006/main" count="449" uniqueCount="309">
  <si>
    <t xml:space="preserve"> ARMA PLAZA Fundazioa</t>
  </si>
  <si>
    <t>FUNDACION ARMA PLAZA</t>
  </si>
  <si>
    <t>AKTIBOA</t>
  </si>
  <si>
    <t>TXOSTENEKO OHARRAK</t>
  </si>
  <si>
    <t>ACTIVO</t>
  </si>
  <si>
    <t>NOTAS de la</t>
  </si>
  <si>
    <t>MEMORIA</t>
  </si>
  <si>
    <t>A) AKTIBO EZ ARRUNTA</t>
  </si>
  <si>
    <t>A) ACTIVO NO CORRIENTE</t>
  </si>
  <si>
    <t>I.    Ibilgetu ukiezina</t>
  </si>
  <si>
    <t xml:space="preserve">I.   Inmovilizado intangible </t>
  </si>
  <si>
    <t>1.     Investigación y desarrollo</t>
  </si>
  <si>
    <t>2.     Concesiones administrativas</t>
  </si>
  <si>
    <t>3.     Patentes, licencias, marcas y similares</t>
  </si>
  <si>
    <t>4.     Fondo de comercio</t>
  </si>
  <si>
    <t>5.     Aplikazio informatikoak</t>
  </si>
  <si>
    <t xml:space="preserve">5.     Aplicaciones informáticas </t>
  </si>
  <si>
    <t>6.     Otros activos intangibles</t>
  </si>
  <si>
    <t>II.   Ondare historikoko ondasunak</t>
  </si>
  <si>
    <t xml:space="preserve">II.  Bienes del Patrimonio Histórico </t>
  </si>
  <si>
    <t>1.     Bienes inmuebles</t>
  </si>
  <si>
    <t>2.     Archivos</t>
  </si>
  <si>
    <t>3.     Bibliotecas</t>
  </si>
  <si>
    <t>4.     Museos</t>
  </si>
  <si>
    <t>5.     Bienes muebles</t>
  </si>
  <si>
    <t>6.     Anticipos sobre bienes del Patrimonio Histórico</t>
  </si>
  <si>
    <t>III.  Ibilgetu materiala</t>
  </si>
  <si>
    <t>III. Inmovilizado material</t>
  </si>
  <si>
    <t>1.     Terrenos y construcciones.</t>
  </si>
  <si>
    <t>2.     Instalazio teknikoak, makineria, tresneria, altzariak eta bestelako ibilgetu materiala</t>
  </si>
  <si>
    <t>2.     Instalaciones técnicas, maquinaria, utillaje, mobiliario, y otro inmovilizado material</t>
  </si>
  <si>
    <t>3.     Inmovilizado en curso y anticipos</t>
  </si>
  <si>
    <t>IV.  Ondasun higiezinetako inbertsioak</t>
  </si>
  <si>
    <t>IV. Inversiones inmobiliarias</t>
  </si>
  <si>
    <t>1.     Terrenos</t>
  </si>
  <si>
    <t>2.     Construcciones</t>
  </si>
  <si>
    <t>V.   Epe luzeko inbertsioak taldeko erakundeekin eta elkartutakoekin</t>
  </si>
  <si>
    <t>V.  Inversiones en entidades del grupo y asociadas a largo plazo</t>
  </si>
  <si>
    <t xml:space="preserve">1.     Instrumentos de patrimonio </t>
  </si>
  <si>
    <t xml:space="preserve">2.     Créditos a empresas </t>
  </si>
  <si>
    <t>3.     Valores representativos de deuda</t>
  </si>
  <si>
    <t>4.     Derivados</t>
  </si>
  <si>
    <t>5.     Otros activos financieros</t>
  </si>
  <si>
    <t>VI.  Epe luzeko finantza inbertsioak</t>
  </si>
  <si>
    <t xml:space="preserve">VI. Inversiones financieras a largo plazo </t>
  </si>
  <si>
    <t xml:space="preserve">1.     Instrumentos de patrimonio  </t>
  </si>
  <si>
    <t>2.     Créditos a terceros</t>
  </si>
  <si>
    <t>VII.  Zerga geroratuen aktiboak  (VV)</t>
  </si>
  <si>
    <t>VII. Activos por impuesto diferido  (VV)</t>
  </si>
  <si>
    <t>B) AKTIBO ARRUNTA</t>
  </si>
  <si>
    <t>B) ACTIVO CORRIENTE</t>
  </si>
  <si>
    <t>I.    Activos no corrientes mantenidos para la venta</t>
  </si>
  <si>
    <t>I.   Izakinak</t>
  </si>
  <si>
    <t>4-5</t>
  </si>
  <si>
    <t>I.   Existencias</t>
  </si>
  <si>
    <t>1.     Komertzialak</t>
  </si>
  <si>
    <t>1.     Comerciales</t>
  </si>
  <si>
    <t>2.     Materias primas y otros aprovisionamientos</t>
  </si>
  <si>
    <t>3.     Productos en curso</t>
  </si>
  <si>
    <t>4.     Productos terminados</t>
  </si>
  <si>
    <t>5.     Subproductos, residuos y materiales recuperados</t>
  </si>
  <si>
    <r>
      <t xml:space="preserve">   </t>
    </r>
    <r>
      <rPr>
        <sz val="10"/>
        <rFont val="Myriad Pro"/>
        <family val="2"/>
      </rPr>
      <t>6.     Anticipos a proveedores</t>
    </r>
  </si>
  <si>
    <t>II.   Erabiltzaileak eta berezko jardueraren zordunak</t>
  </si>
  <si>
    <t>II.  Usuarios y otros deudores de la actividad propia</t>
  </si>
  <si>
    <t>III.  Zordun komertzialak eta kobratzeko bestelako kontuak</t>
  </si>
  <si>
    <t>III.  Deudores comerciales y otras cuentas a cobrar</t>
  </si>
  <si>
    <t>1.     Clientes por ventas y prestaciones de servicios</t>
  </si>
  <si>
    <t>2.     Clientes, empresas del grupo y asociadas</t>
  </si>
  <si>
    <t>3.     Deudores varios</t>
  </si>
  <si>
    <t>4.     Personal</t>
  </si>
  <si>
    <t>5.     Activos por impuesto corriente</t>
  </si>
  <si>
    <t>6.     Beste kredituak Administrazio Publikoekin</t>
  </si>
  <si>
    <t>6.     Otros créditos con las Administraciones públicas</t>
  </si>
  <si>
    <t>7.     Accionistas (socios) por desembolsos exigidos</t>
  </si>
  <si>
    <t>IV.  Epe laburreko inbertsioak taldeko erakundeekin eta elkartutakoekin</t>
  </si>
  <si>
    <t>IV.  Inversiones en entidades del grupo y asociadas a corto plazo</t>
  </si>
  <si>
    <t>V.   Epe laburreko finantza inbertsioak</t>
  </si>
  <si>
    <t xml:space="preserve">V. Inversiones financieras a corto plazo </t>
  </si>
  <si>
    <t>VI.  Epe laburreko aldizkakotzeak</t>
  </si>
  <si>
    <t>VI.Periodificaciones a corto plazo</t>
  </si>
  <si>
    <t>VII. Eskudirua eta bestelako aktibo likido baliokideak</t>
  </si>
  <si>
    <r>
      <t>VII.Efectivo y otros activos líquidos equivalentes</t>
    </r>
    <r>
      <rPr>
        <sz val="10"/>
        <rFont val="Myriad Pro"/>
        <family val="2"/>
      </rPr>
      <t>       </t>
    </r>
  </si>
  <si>
    <t>1.    Diruzaintza</t>
  </si>
  <si>
    <t>1.    Tesorería</t>
  </si>
  <si>
    <t>2.    Otros activos líquidos equivalentes</t>
  </si>
  <si>
    <t>AKTIBOA GUZTIRA (A + B)</t>
  </si>
  <si>
    <t>TOTAL ACTIVO (A + B)</t>
  </si>
  <si>
    <t>ONDARE GARBIA ETA PASIBOA</t>
  </si>
  <si>
    <t>PATRIMONIO NETO Y PASIVO</t>
  </si>
  <si>
    <t>A) ONDARE GARBIA</t>
  </si>
  <si>
    <t>A) PATRIMONIO NETO</t>
  </si>
  <si>
    <t>A-1)  Funts propioak</t>
  </si>
  <si>
    <t>A-1) Fondos propios</t>
  </si>
  <si>
    <t xml:space="preserve"> I.   Fundazio zuzkidura/Gizarte Funtsa</t>
  </si>
  <si>
    <t xml:space="preserve"> I.   Dotación fundacional/Fondo Social</t>
  </si>
  <si>
    <t>1. . Fundazio zuzkidura/Gizarte Funtsa</t>
  </si>
  <si>
    <t>1. Dotación fundacional/Fondo social</t>
  </si>
  <si>
    <t>2. (Dotación fundacional no exigida/Fondo social no exigido)</t>
  </si>
  <si>
    <t>II.  Erreserbak</t>
  </si>
  <si>
    <t>II.   Reservas</t>
  </si>
  <si>
    <t>1. Estatutarias</t>
  </si>
  <si>
    <t>2. Otras reservas</t>
  </si>
  <si>
    <t>III.  Aurreko ekitaldietako soberakina</t>
  </si>
  <si>
    <t>III.  Excedente de ejercicios anteriores</t>
  </si>
  <si>
    <t>1. Gerakina</t>
  </si>
  <si>
    <t>1. Remanente</t>
  </si>
  <si>
    <t>2. ( Resultados negativos de ejercicios anteriores)</t>
  </si>
  <si>
    <t>IV.  Ekitaldiko soberakina</t>
  </si>
  <si>
    <t>IV.  Excedente del ejercicio</t>
  </si>
  <si>
    <t>A-2)  Doikuntzak balio aldaketengatik: (V)</t>
  </si>
  <si>
    <r>
      <t>A-2)  Ajustes por cambios de valor:</t>
    </r>
    <r>
      <rPr>
        <sz val="10"/>
        <rFont val="Myriad Pro"/>
        <family val="2"/>
      </rPr>
      <t xml:space="preserve">  (V)</t>
    </r>
  </si>
  <si>
    <t>I.    Saltzeko dauden finantza aktiboak</t>
  </si>
  <si>
    <t>I.    Activos financieros disponibles para la venta</t>
  </si>
  <si>
    <t>II.   Estaldura eragiketak</t>
  </si>
  <si>
    <t>II.   Operaciones de cobertura</t>
  </si>
  <si>
    <t>III.  Beste batzuk</t>
  </si>
  <si>
    <t>III.  Otros</t>
  </si>
  <si>
    <t>A-2)  Jasotako diru laguntzak, dohaintzak eta legatuak</t>
  </si>
  <si>
    <t>A-2)  Subvenciones, donaciones y legados recibidos</t>
  </si>
  <si>
    <t>B) PASIBO EZ ARRUNTA</t>
  </si>
  <si>
    <t>B) PASIVO NO CORRIENTE</t>
  </si>
  <si>
    <t>I.    Epe luzeko hornidurak</t>
  </si>
  <si>
    <t>I.    Provisiones a largo plazo</t>
  </si>
  <si>
    <t xml:space="preserve">1.  Obligaciones por prestaciones a largo plazo al personal </t>
  </si>
  <si>
    <t xml:space="preserve">2.  Actuaciones medioambientales  </t>
  </si>
  <si>
    <t xml:space="preserve">3.  Provisiones por reestructuración </t>
  </si>
  <si>
    <t>4.  Otras provisiones</t>
  </si>
  <si>
    <t>II.   Epe luzeko zorrak</t>
  </si>
  <si>
    <t>II.   Deudas  a largo plazo</t>
  </si>
  <si>
    <t>1.  Obligaciones y otros valores negociables</t>
  </si>
  <si>
    <t>1.  Deudas con entidades de crédito</t>
  </si>
  <si>
    <t>2.  Acreedores por arrendamiento financiero</t>
  </si>
  <si>
    <t>4.  Derivados</t>
  </si>
  <si>
    <t>3.  Otras deudas a largo plazo</t>
  </si>
  <si>
    <t>III.  Epe luzeko zorrak taldeko erakundeekin eta elkartutakoekin</t>
  </si>
  <si>
    <t>III.  Deudas con  entidades del grupo y asociadas a largo plazo</t>
  </si>
  <si>
    <t>IV.  Zerga geroratuen pasiboak (VV)</t>
  </si>
  <si>
    <t>IV.  Pasivos por impuesto diferido   (VV)</t>
  </si>
  <si>
    <t>V.   Epe luzeko aldizkakotzeak</t>
  </si>
  <si>
    <t>V.  Periodificaciones a largo plazo</t>
  </si>
  <si>
    <t>C) PASIBO ARRUNTA</t>
  </si>
  <si>
    <t>C) PASIVO CORRIENTE</t>
  </si>
  <si>
    <t>I.   Salmentarako mantendutako aktibo ez arruntekin lotutako pasiboak</t>
  </si>
  <si>
    <t>I.   Pasivos  vinculados con activos no corrientes mantenidos para la venta</t>
  </si>
  <si>
    <t>I.   Epe laburreko hornidurak</t>
  </si>
  <si>
    <t>I.   Provisiones a corto plazo</t>
  </si>
  <si>
    <t>II.  Epe laburreko zorrak</t>
  </si>
  <si>
    <t xml:space="preserve">II.  Deudas a corto plazo </t>
  </si>
  <si>
    <t>3.  Otras deudas a corto plazo</t>
  </si>
  <si>
    <t>III.  Epe laburreko zorrak taldeko erakundeekin eta elkartutakoekin</t>
  </si>
  <si>
    <t>III.  Deudas con entidades del grupo y asociadas a corto plazo</t>
  </si>
  <si>
    <t>1. Deudas con entidades del grupo y asociadas</t>
  </si>
  <si>
    <t xml:space="preserve">2. Desembolsos exigidos sobre acciones </t>
  </si>
  <si>
    <t>IV.  Onuradunak-hartzekodunak</t>
  </si>
  <si>
    <t>IV.  Beneficiarios acreedores</t>
  </si>
  <si>
    <t>V.   Hartzekodun komertzialak eta ordaintzeko bestelako kontuak</t>
  </si>
  <si>
    <t>V.  Acreedores comerciales y otras cuentas a pagar</t>
  </si>
  <si>
    <t>1.  Hornitzaileak.</t>
  </si>
  <si>
    <t>1.  Proveedores</t>
  </si>
  <si>
    <t>2.  Proveedores, empresas del grupo y asociadas</t>
  </si>
  <si>
    <t>3.  Acreedores varios</t>
  </si>
  <si>
    <t>4.  Personal  (remuneraciones pendientes de pago)</t>
  </si>
  <si>
    <t>5.  Pasivos por impuesto corriente</t>
  </si>
  <si>
    <t>6.  Beste zorrak Administrazio Publikoekin</t>
  </si>
  <si>
    <t>6.  Otras deudas con las Administraciones Públicas</t>
  </si>
  <si>
    <t>7.  Anticipos de clientes</t>
  </si>
  <si>
    <t>1.  Proveedores</t>
  </si>
  <si>
    <t>2.  Otros acreedores</t>
  </si>
  <si>
    <t>VI.  Periodificaciones a corto plazo</t>
  </si>
  <si>
    <t>ONDARE GARBIA ETA PASIBOA GUZTIRA (A + B + C)</t>
  </si>
  <si>
    <t>TOTAL PATRIMONIO NETO Y PASIVO (A + B + C)</t>
  </si>
  <si>
    <t>Kontrola</t>
  </si>
  <si>
    <t>Control</t>
  </si>
  <si>
    <t>Balantzea 2024eko ekitaldian ixtean</t>
  </si>
  <si>
    <t>Balance al cierre del ejercicio 2024</t>
  </si>
  <si>
    <t xml:space="preserve"> ARMA PLAZA FUNDAZIOA</t>
  </si>
  <si>
    <t>(Zorra) Hartzekoak</t>
  </si>
  <si>
    <t>(Debe) Haber</t>
  </si>
  <si>
    <t>A) Ekitaldiko soberakina</t>
  </si>
  <si>
    <t>A) Excedente del ejercicio</t>
  </si>
  <si>
    <t>1. Erakundeak berezko jardueragatik lortutako diru sarrerak</t>
  </si>
  <si>
    <t>1. Ingresos de la entidad por la actividad propia</t>
  </si>
  <si>
    <t xml:space="preserve"> a) Cuotas de asociados y afiliados</t>
  </si>
  <si>
    <t xml:space="preserve"> b) Erabiltzaileen ekarpenak</t>
  </si>
  <si>
    <t xml:space="preserve"> b) Aportaciones de usuarios</t>
  </si>
  <si>
    <t xml:space="preserve"> c) Sustapenen, babesleen eta lankidetzen diru sarrerak</t>
  </si>
  <si>
    <t xml:space="preserve"> c) Ingresos de promociones, patrocinadores y colaboraciones</t>
  </si>
  <si>
    <t xml:space="preserve"> d) Ekitaldiko soberakinari egotzitako diru laguntzak, dohaintzak eta legatuak</t>
  </si>
  <si>
    <t xml:space="preserve"> d) Subvenciones donaciones y legados imputados al excedente del ejercicio</t>
  </si>
  <si>
    <t xml:space="preserve"> e) Reintegro de ayudas y asignaciones</t>
  </si>
  <si>
    <t>2. Salmentak eta merkataritza jardueraren bestelako diru sarrerak</t>
  </si>
  <si>
    <t>2. Ventas y otros ingresos de la actividad mercantil</t>
  </si>
  <si>
    <t>3. Gastuak laguntzengatik eta bestelakoengatik</t>
  </si>
  <si>
    <t xml:space="preserve">3. Gastos por ayudas y otros </t>
  </si>
  <si>
    <t xml:space="preserve"> a) Ayudas monetarias</t>
  </si>
  <si>
    <t xml:space="preserve"> b) Ayudas no monetarias</t>
  </si>
  <si>
    <t xml:space="preserve"> c) Gastos por colaboraciones y del organo de gobierno</t>
  </si>
  <si>
    <t xml:space="preserve"> d) Reintegro de subvenciones, donaciones y legados</t>
  </si>
  <si>
    <t>4. Produktu bukatuen eta fabrikatzen ari direnen izakinen aldaketa</t>
  </si>
  <si>
    <t>4. Variación de existencias de productos terminados y en curso de fabricación</t>
  </si>
  <si>
    <t>5. Erakundeak bere aktiborako egindako lanak</t>
  </si>
  <si>
    <t xml:space="preserve">5. Trabajos realizados por la entidad  para su activo </t>
  </si>
  <si>
    <t>6. Hornikuntzak</t>
  </si>
  <si>
    <t xml:space="preserve">6. Aprovisionamientos </t>
  </si>
  <si>
    <t>7. Jardueraren bestelako diru sarrerak</t>
  </si>
  <si>
    <t>7. Otros ingresos de la actividad</t>
  </si>
  <si>
    <t>8. Langileria gastuak:</t>
  </si>
  <si>
    <t>8. Gastos de personal:</t>
  </si>
  <si>
    <t>a)  Sueldos, salarios y asimilados</t>
  </si>
  <si>
    <t>b)  Cargas sociales</t>
  </si>
  <si>
    <t>c)  Provisiones</t>
  </si>
  <si>
    <t>9. Jardueraren bestelako gastuak</t>
  </si>
  <si>
    <t>9. Otros gastos de la actividad</t>
  </si>
  <si>
    <t>a)  Kanpo zerbitzuak</t>
  </si>
  <si>
    <t xml:space="preserve">a)  Servicios exteriores </t>
  </si>
  <si>
    <t>b)  Tributos</t>
  </si>
  <si>
    <t>c)  Pérdidas, deterioro y variación de provisiones por operaciones comerciales</t>
  </si>
  <si>
    <t>d)  Otros gastos de gestión corriente</t>
  </si>
  <si>
    <t>10. Ibilgetuaren amortizazioa</t>
  </si>
  <si>
    <t>10. Amortización del inmovilizado</t>
  </si>
  <si>
    <t>11. Ekitaldiko soberakinera eramandako kapitalaren diru laguntzak, dohaintzak eta legatuak</t>
  </si>
  <si>
    <t>11. Subvenciones, donaciones y legados de capital traspasados al excedente del ejercicio</t>
  </si>
  <si>
    <t>a) Ekitaldiko soberakinera eramandako kapitalaren diru laguntzak</t>
  </si>
  <si>
    <t xml:space="preserve">a) Subvenciones de capital traspasadas al excedente del ejercicio </t>
  </si>
  <si>
    <t xml:space="preserve">b) Donaciones y legados de capital traspasadas al excedente del ejercicio </t>
  </si>
  <si>
    <t>12. Beste emaitza batzuk</t>
  </si>
  <si>
    <t>12. Otros resultados</t>
  </si>
  <si>
    <t>13. Ibilgetuaren hondatzea eta besterentzeen emaitza</t>
  </si>
  <si>
    <t>13. Deterioro y resultado por enajenaciones del inmovilizado</t>
  </si>
  <si>
    <t xml:space="preserve"> a)  Deterioros y pérdidas</t>
  </si>
  <si>
    <t xml:space="preserve"> b)  Resultados por enajenaciones y otras </t>
  </si>
  <si>
    <t>A.1) JARDUERAREN SOBERAKINA  (1+2+3+4+5+6+7+8+9+10+11+12+13)</t>
  </si>
  <si>
    <t>A.1) EXCEDENTE DE LA ACTIVIDAD  (1+2+3+4+5+6+7+8+9+10+11+12+13)</t>
  </si>
  <si>
    <t>14. Finantza diru sarrerak:</t>
  </si>
  <si>
    <t>14. Ingresos financieros:</t>
  </si>
  <si>
    <r>
      <t xml:space="preserve">       a)</t>
    </r>
    <r>
      <rPr>
        <sz val="11"/>
        <color theme="1"/>
        <rFont val="Trebuchet MS"/>
        <family val="2"/>
      </rPr>
      <t xml:space="preserve"> </t>
    </r>
    <r>
      <rPr>
        <b/>
        <sz val="7"/>
        <color theme="1"/>
        <rFont val="Trebuchet MS"/>
        <family val="2"/>
      </rPr>
      <t>Ondare-tresnetako partaidetzak</t>
    </r>
  </si>
  <si>
    <t xml:space="preserve"> a)   De participaciones en instrumentos de patrimonio</t>
  </si>
  <si>
    <t xml:space="preserve">         a.1) Taldeko erakundeetan eta elkartuetan</t>
  </si>
  <si>
    <r>
      <t xml:space="preserve">    a</t>
    </r>
    <r>
      <rPr>
        <sz val="10"/>
        <rFont val="Narkisim"/>
        <family val="2"/>
        <charset val="177"/>
      </rPr>
      <t>1)</t>
    </r>
    <r>
      <rPr>
        <sz val="10"/>
        <rFont val="Myriad Pro"/>
        <family val="2"/>
      </rPr>
      <t xml:space="preserve">  En entidades del grupo y asociadas</t>
    </r>
  </si>
  <si>
    <t xml:space="preserve">         a.2) Hirugarrenetan</t>
  </si>
  <si>
    <r>
      <t xml:space="preserve">    a</t>
    </r>
    <r>
      <rPr>
        <sz val="10"/>
        <rFont val="Narkisim"/>
        <family val="2"/>
        <charset val="177"/>
      </rPr>
      <t>2</t>
    </r>
    <r>
      <rPr>
        <sz val="10"/>
        <rFont val="Myriad Pro"/>
        <family val="2"/>
      </rPr>
      <t>)  En terceros</t>
    </r>
  </si>
  <si>
    <t xml:space="preserve"> b)   De valores negociables y de créditos del activo inmovilizado</t>
  </si>
  <si>
    <r>
      <t xml:space="preserve">    a</t>
    </r>
    <r>
      <rPr>
        <sz val="10"/>
        <rFont val="Narkisim"/>
        <family val="2"/>
        <charset val="177"/>
      </rPr>
      <t>1)</t>
    </r>
    <r>
      <rPr>
        <sz val="10"/>
        <rFont val="Myriad Pro"/>
        <family val="2"/>
      </rPr>
      <t xml:space="preserve">  De entidades del grupo y asociadas</t>
    </r>
  </si>
  <si>
    <r>
      <t xml:space="preserve">    a</t>
    </r>
    <r>
      <rPr>
        <sz val="10"/>
        <rFont val="Narkisim"/>
        <family val="2"/>
        <charset val="177"/>
      </rPr>
      <t>2</t>
    </r>
    <r>
      <rPr>
        <sz val="10"/>
        <rFont val="Myriad Pro"/>
        <family val="2"/>
      </rPr>
      <t>)  De terceros</t>
    </r>
  </si>
  <si>
    <t>15. Finantza gastuak</t>
  </si>
  <si>
    <t>15. Gastos financieros</t>
  </si>
  <si>
    <t>16. Arrazoizko balioaren aldaketa finantza tresnetan</t>
  </si>
  <si>
    <t xml:space="preserve"> a)   Por deudas con empresas y entidades del grupo y asociadas</t>
  </si>
  <si>
    <t>17. Truke aldeak</t>
  </si>
  <si>
    <t xml:space="preserve"> b)   Por deudas con terceros </t>
  </si>
  <si>
    <t>18. Finantza tresnen hondatzea eta besterentzeen emaitza</t>
  </si>
  <si>
    <t xml:space="preserve"> c)   Por actualización de provisiones</t>
  </si>
  <si>
    <t>16. Variación del valor razonable en instrumentos financieros</t>
  </si>
  <si>
    <t xml:space="preserve"> a)   Cartera de negociación y otros</t>
  </si>
  <si>
    <t xml:space="preserve"> b)   Imputación al excedente del ejercicio por activos financieros disponibles para la venta</t>
  </si>
  <si>
    <t>17. Diferencias de cambio</t>
  </si>
  <si>
    <t>18. Deterioro y resultado por enajenaciones de instrumentos financieros</t>
  </si>
  <si>
    <t xml:space="preserve"> b) Besterentzeen eta bestelakoen emaitzak</t>
  </si>
  <si>
    <t xml:space="preserve"> b)  Resultados por enajenaciones y otras</t>
  </si>
  <si>
    <t>A.2) FINANTZA ERAGIKETEN SOBERAKINA (14+15+16+17+18)</t>
  </si>
  <si>
    <t>A.2)   EXCEDENTE DE LAS OPERACIONES FINANCIERAS  (14+15+16+17+18)</t>
  </si>
  <si>
    <t>A.3)ZERGAK APLIKATU AURREKO SOBERAKINA  (A.1+A.2)</t>
  </si>
  <si>
    <t>A.3) EXCEDENTE ANTES DE IMPUESTOS (A.1+A.2)</t>
  </si>
  <si>
    <t>19. Etekinen gaineko zerga</t>
  </si>
  <si>
    <t>19. Impuestos sobre beneficios</t>
  </si>
  <si>
    <t>A.4) ERAGIKETA JARRAITUETATIK ETORRITAKO EKITALDIKO SOBERAKINA  (A.3 +19)</t>
  </si>
  <si>
    <t>A.4) EXCEDENTE DEL EJERCICIO PROCEDENTE DE OPERACIONES CONTINUADAS (A.3 +19)</t>
  </si>
  <si>
    <t>B) Etendako eragiketak</t>
  </si>
  <si>
    <t>B) Operaciones interrumpidas</t>
  </si>
  <si>
    <t>20. Etendako eragiketetatik datorren ekitaldiko soberakina, zergak aplikatu ondoren</t>
  </si>
  <si>
    <t>20. Excedente del ejercicio procedente de operaciones interrumpidas neto de impuestos</t>
  </si>
  <si>
    <t>A.4) Ondare garbiaren aldaketa, ekitaldiko soberakinean aintzatetsia (A.3. + 19)</t>
  </si>
  <si>
    <t>A.4) Variación del patrimonio neto reconocida en el excedente del ejercicio (A.3. + 19)</t>
  </si>
  <si>
    <t>B) Ondare garbiari zuzenean egotzitako diru sarrerak eta gastuak **</t>
  </si>
  <si>
    <t>B)  Ingresos y gastos imputados directamente al Patrimonio Neto **.</t>
  </si>
  <si>
    <t>1. Saltzeko dauden finantza aktiboak</t>
  </si>
  <si>
    <t>1. Activos financieros disponibles para la venta</t>
  </si>
  <si>
    <t>2. Efektibo fluxuen estaldura eragiketak</t>
  </si>
  <si>
    <t>2. Operaciones de cobertura de flujos de efectivo</t>
  </si>
  <si>
    <t>1. Jasotako diru laguntzak</t>
  </si>
  <si>
    <t>1. Subvenciones recibidas</t>
  </si>
  <si>
    <t>2. Jasotako dohaintzak eta legatuak</t>
  </si>
  <si>
    <t>2. Donaciones y legados recibidos</t>
  </si>
  <si>
    <t>3. Bestelako diru sarrerak eta gastuak</t>
  </si>
  <si>
    <t>3. Otros ingresos y gastos</t>
  </si>
  <si>
    <t>4. Zerga ondoreak</t>
  </si>
  <si>
    <t>4.  Efecto impositivo</t>
  </si>
  <si>
    <t>B.1) Ondare garbiaren aldaketa, ondare garbian zuzenean aintzatetsitako sarrerengatik eta gastuengatik (1+2+3+4)</t>
  </si>
  <si>
    <t>B.1) Variación del patrimonio neto por ingresos y gastos reconocidos directamente en el patrimonio neto (1+2+3+4)</t>
  </si>
  <si>
    <t>C) Ekitaldiko soberakinaren birsailkapenak</t>
  </si>
  <si>
    <t xml:space="preserve">C) Reclasificaciones al excedente del ejercicio </t>
  </si>
  <si>
    <t>C.1) Ondare garbiaren aldaketa ekitaldiko soberakinaren birsailkapenen ondorioz  (1+2+3+4)</t>
  </si>
  <si>
    <t>C.1) Variación del patrimonio neto por reclasificaciones al excedente del ejercicio (1+2+3+4)</t>
  </si>
  <si>
    <t xml:space="preserve">D) Ondare garbiaren aldaketa, ondare garbiari zuzenean egotzitako sarrerengatik eta gastuengatik (B1+C1) </t>
  </si>
  <si>
    <t xml:space="preserve">D) Variación del patrimonio neto por ingresos y gastos imputados directamente en el patrimonio neto (B1+C1) </t>
  </si>
  <si>
    <t>E) Doikuntzak irizpide aldaketagatik</t>
  </si>
  <si>
    <t>E) Ajustes por cambio de criterio</t>
  </si>
  <si>
    <t>F) Doikuntzak akatsengatik</t>
  </si>
  <si>
    <t xml:space="preserve">F) Ajustes por errores </t>
  </si>
  <si>
    <t>G) Aldaketak fundazio zuzkiduran edo gizarte funtsean</t>
  </si>
  <si>
    <t>G) Variaciones en la dotación fundacional o en el fondo social</t>
  </si>
  <si>
    <t>H) Bestelako aldaketak</t>
  </si>
  <si>
    <t>H) Otras variaciones</t>
  </si>
  <si>
    <t>I) EKITALDIAN ONDARE GARBIAREN ALDAKETAREN EMAITZA GUZTIRA  (A4+D+E+F+G+H)</t>
  </si>
  <si>
    <t>I) RESULTADO TOTAL, VARIACIÓN DEL PATRIMONIO NETO EN EL EJERCICIO (A4+D+E+F+G+H)</t>
  </si>
  <si>
    <t>* * Honen zeinua positiboa ala negatiboa izan daiteke</t>
  </si>
  <si>
    <t>* * Su signo puede ser positivo o negativo</t>
  </si>
  <si>
    <t>2024eko abenduaren 31n itxitako ekitaldiaren emaitzen kontu laburtuak</t>
  </si>
  <si>
    <t>Cuenta de resultados correspondiente al ejercicio terminado el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</si>
</sst>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;\ \(#,##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Myriad Pro"/>
      <family val="2"/>
    </font>
    <font>
      <b/>
      <sz val="12"/>
      <name val="Arial"/>
      <family val="2"/>
    </font>
    <font>
      <b/>
      <sz val="16"/>
      <name val="Myriad Pro"/>
      <family val="2"/>
    </font>
    <font>
      <b/>
      <sz val="10"/>
      <name val="Myriad Pro"/>
      <family val="2"/>
    </font>
    <font>
      <b/>
      <shadow/>
      <sz val="10"/>
      <name val="Myriad Pro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Trebuchet MS"/>
      <family val="2"/>
    </font>
    <font>
      <b/>
      <sz val="7"/>
      <color theme="1"/>
      <name val="Trebuchet MS"/>
      <family val="2"/>
    </font>
    <font>
      <sz val="10"/>
      <name val="Narkisi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justify"/>
    </xf>
    <xf numFmtId="14" fontId="6" fillId="2" borderId="4" xfId="0" applyNumberFormat="1" applyFont="1" applyFill="1" applyBorder="1" applyAlignment="1">
      <alignment horizontal="center" vertical="justify"/>
    </xf>
    <xf numFmtId="0" fontId="6" fillId="3" borderId="5" xfId="0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0" fontId="3" fillId="0" borderId="0" xfId="0" applyFont="1" applyProtection="1">
      <protection locked="0"/>
    </xf>
    <xf numFmtId="0" fontId="6" fillId="0" borderId="5" xfId="0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vertical="center"/>
      <protection locked="0"/>
    </xf>
    <xf numFmtId="4" fontId="6" fillId="0" borderId="5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3" borderId="5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vertical="center"/>
    </xf>
    <xf numFmtId="0" fontId="3" fillId="4" borderId="0" xfId="0" applyFont="1" applyFill="1" applyProtection="1">
      <protection locked="0"/>
    </xf>
    <xf numFmtId="0" fontId="3" fillId="0" borderId="5" xfId="0" applyFont="1" applyBorder="1"/>
    <xf numFmtId="164" fontId="3" fillId="0" borderId="5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Protection="1"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164" fontId="3" fillId="0" borderId="4" xfId="0" applyNumberFormat="1" applyFont="1" applyBorder="1" applyAlignment="1" applyProtection="1">
      <alignment horizontal="right" vertical="center" indent="1"/>
      <protection locked="0"/>
    </xf>
    <xf numFmtId="0" fontId="6" fillId="3" borderId="5" xfId="0" applyFont="1" applyFill="1" applyBorder="1" applyAlignment="1">
      <alignment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6" fillId="3" borderId="5" xfId="0" applyFont="1" applyFill="1" applyBorder="1" applyAlignment="1">
      <alignment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4" fontId="6" fillId="3" borderId="5" xfId="0" applyNumberFormat="1" applyFont="1" applyFill="1" applyBorder="1" applyAlignment="1">
      <alignment vertical="top" wrapText="1"/>
    </xf>
    <xf numFmtId="164" fontId="3" fillId="0" borderId="5" xfId="0" applyNumberFormat="1" applyFont="1" applyBorder="1" applyAlignment="1">
      <alignment horizontal="center"/>
    </xf>
    <xf numFmtId="4" fontId="3" fillId="0" borderId="5" xfId="0" applyNumberFormat="1" applyFont="1" applyBorder="1"/>
    <xf numFmtId="0" fontId="6" fillId="5" borderId="5" xfId="0" applyFont="1" applyFill="1" applyBorder="1" applyAlignment="1">
      <alignment vertical="top" wrapText="1"/>
    </xf>
    <xf numFmtId="164" fontId="6" fillId="5" borderId="5" xfId="0" applyNumberFormat="1" applyFont="1" applyFill="1" applyBorder="1" applyAlignment="1">
      <alignment horizontal="center" vertical="top" wrapText="1"/>
    </xf>
    <xf numFmtId="4" fontId="6" fillId="5" borderId="5" xfId="0" applyNumberFormat="1" applyFont="1" applyFill="1" applyBorder="1" applyAlignment="1">
      <alignment vertical="top" wrapText="1"/>
    </xf>
    <xf numFmtId="0" fontId="6" fillId="5" borderId="5" xfId="0" applyFont="1" applyFill="1" applyBorder="1" applyAlignment="1">
      <alignment horizontal="left" vertical="top" wrapText="1" indent="1"/>
    </xf>
    <xf numFmtId="0" fontId="3" fillId="5" borderId="5" xfId="0" applyFont="1" applyFill="1" applyBorder="1" applyAlignment="1">
      <alignment horizontal="left" vertical="top" wrapText="1" indent="3"/>
    </xf>
    <xf numFmtId="164" fontId="3" fillId="5" borderId="5" xfId="0" applyNumberFormat="1" applyFont="1" applyFill="1" applyBorder="1" applyAlignment="1" applyProtection="1">
      <alignment horizontal="center" vertical="top" wrapText="1"/>
      <protection locked="0"/>
    </xf>
    <xf numFmtId="4" fontId="3" fillId="5" borderId="5" xfId="0" applyNumberFormat="1" applyFont="1" applyFill="1" applyBorder="1" applyAlignment="1">
      <alignment vertical="top" wrapText="1"/>
    </xf>
    <xf numFmtId="164" fontId="6" fillId="5" borderId="5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7" fillId="3" borderId="5" xfId="0" applyFont="1" applyFill="1" applyBorder="1" applyAlignment="1">
      <alignment vertical="top" wrapText="1"/>
    </xf>
    <xf numFmtId="164" fontId="7" fillId="3" borderId="5" xfId="0" applyNumberFormat="1" applyFont="1" applyFill="1" applyBorder="1" applyAlignment="1">
      <alignment horizontal="right" vertical="top" wrapText="1"/>
    </xf>
    <xf numFmtId="4" fontId="7" fillId="3" borderId="5" xfId="0" applyNumberFormat="1" applyFont="1" applyFill="1" applyBorder="1" applyAlignment="1">
      <alignment vertical="top" wrapText="1"/>
    </xf>
    <xf numFmtId="164" fontId="6" fillId="5" borderId="5" xfId="0" applyNumberFormat="1" applyFont="1" applyFill="1" applyBorder="1" applyAlignment="1">
      <alignment horizontal="right" vertical="top" wrapText="1"/>
    </xf>
    <xf numFmtId="164" fontId="3" fillId="5" borderId="5" xfId="0" applyNumberFormat="1" applyFont="1" applyFill="1" applyBorder="1" applyAlignment="1" applyProtection="1">
      <alignment horizontal="right" vertical="top" wrapText="1" indent="3"/>
      <protection locked="0"/>
    </xf>
    <xf numFmtId="164" fontId="6" fillId="5" borderId="5" xfId="0" applyNumberFormat="1" applyFont="1" applyFill="1" applyBorder="1" applyAlignment="1" applyProtection="1">
      <alignment horizontal="right" vertical="top" wrapText="1" indent="1"/>
      <protection locked="0"/>
    </xf>
    <xf numFmtId="4" fontId="6" fillId="3" borderId="5" xfId="0" applyNumberFormat="1" applyFont="1" applyFill="1" applyBorder="1" applyAlignment="1">
      <alignment horizontal="right" vertical="top" wrapText="1"/>
    </xf>
    <xf numFmtId="0" fontId="6" fillId="0" borderId="5" xfId="0" applyFont="1" applyBorder="1" applyAlignment="1">
      <alignment horizontal="left" vertical="top" wrapText="1" indent="1"/>
    </xf>
    <xf numFmtId="164" fontId="6" fillId="0" borderId="5" xfId="0" applyNumberFormat="1" applyFont="1" applyBorder="1" applyAlignment="1" applyProtection="1">
      <alignment horizontal="right" vertical="top" wrapText="1" indent="1"/>
      <protection locked="0"/>
    </xf>
    <xf numFmtId="164" fontId="6" fillId="0" borderId="5" xfId="0" applyNumberFormat="1" applyFont="1" applyBorder="1" applyAlignment="1" applyProtection="1">
      <alignment horizontal="center" vertical="top" wrapText="1"/>
      <protection locked="0"/>
    </xf>
    <xf numFmtId="164" fontId="6" fillId="0" borderId="5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left" vertical="top" wrapText="1" indent="3"/>
    </xf>
    <xf numFmtId="0" fontId="3" fillId="0" borderId="4" xfId="0" applyFont="1" applyBorder="1"/>
    <xf numFmtId="164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/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wrapText="1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left" vertical="center"/>
    </xf>
    <xf numFmtId="14" fontId="6" fillId="3" borderId="4" xfId="0" applyNumberFormat="1" applyFont="1" applyFill="1" applyBorder="1" applyAlignment="1">
      <alignment horizontal="center" vertical="justify"/>
    </xf>
    <xf numFmtId="4" fontId="6" fillId="3" borderId="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indent="1"/>
    </xf>
    <xf numFmtId="1" fontId="6" fillId="0" borderId="4" xfId="0" applyNumberFormat="1" applyFont="1" applyBorder="1" applyAlignment="1">
      <alignment horizontal="center" vertical="justify"/>
    </xf>
    <xf numFmtId="4" fontId="6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vertical="top" indent="2"/>
    </xf>
    <xf numFmtId="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top" indent="2"/>
    </xf>
    <xf numFmtId="4" fontId="6" fillId="0" borderId="3" xfId="0" applyNumberFormat="1" applyFont="1" applyBorder="1" applyAlignment="1">
      <alignment horizontal="right" vertical="center"/>
    </xf>
    <xf numFmtId="1" fontId="3" fillId="0" borderId="5" xfId="0" applyNumberFormat="1" applyFont="1" applyBorder="1" applyAlignment="1" applyProtection="1">
      <alignment horizontal="center" vertical="top"/>
      <protection locked="0"/>
    </xf>
    <xf numFmtId="1" fontId="3" fillId="0" borderId="5" xfId="0" applyNumberFormat="1" applyFont="1" applyBorder="1" applyAlignment="1">
      <alignment horizontal="center" vertical="top"/>
    </xf>
    <xf numFmtId="1" fontId="6" fillId="0" borderId="5" xfId="0" applyNumberFormat="1" applyFont="1" applyBorder="1" applyAlignment="1" applyProtection="1">
      <alignment horizontal="center" vertical="top"/>
      <protection locked="0"/>
    </xf>
    <xf numFmtId="1" fontId="6" fillId="0" borderId="5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 applyProtection="1">
      <alignment horizontal="right" vertical="top"/>
      <protection locked="0"/>
    </xf>
    <xf numFmtId="1" fontId="3" fillId="0" borderId="3" xfId="0" applyNumberFormat="1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top" indent="1"/>
    </xf>
    <xf numFmtId="1" fontId="6" fillId="0" borderId="4" xfId="0" applyNumberFormat="1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vertical="top" indent="3"/>
    </xf>
    <xf numFmtId="0" fontId="11" fillId="0" borderId="8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center" indent="2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indent="2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top" indent="1"/>
    </xf>
    <xf numFmtId="1" fontId="6" fillId="0" borderId="9" xfId="0" applyNumberFormat="1" applyFont="1" applyBorder="1" applyAlignment="1" applyProtection="1">
      <alignment horizontal="center" vertical="top"/>
      <protection locked="0"/>
    </xf>
    <xf numFmtId="4" fontId="3" fillId="0" borderId="9" xfId="0" applyNumberFormat="1" applyFont="1" applyBorder="1" applyAlignment="1">
      <alignment horizontal="right" vertical="center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4" fontId="6" fillId="0" borderId="7" xfId="0" applyNumberFormat="1" applyFont="1" applyBorder="1" applyAlignment="1" applyProtection="1">
      <alignment horizontal="right" vertical="center"/>
      <protection locked="0"/>
    </xf>
    <xf numFmtId="0" fontId="6" fillId="3" borderId="10" xfId="0" applyFont="1" applyFill="1" applyBorder="1" applyAlignment="1">
      <alignment horizontal="left" vertical="center"/>
    </xf>
    <xf numFmtId="1" fontId="6" fillId="3" borderId="7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0" borderId="9" xfId="0" applyNumberFormat="1" applyFont="1" applyBorder="1" applyAlignment="1" applyProtection="1">
      <alignment horizontal="right" vertical="top"/>
      <protection locked="0"/>
    </xf>
    <xf numFmtId="1" fontId="6" fillId="0" borderId="7" xfId="0" applyNumberFormat="1" applyFont="1" applyBorder="1" applyAlignment="1">
      <alignment horizontal="center" vertical="top"/>
    </xf>
    <xf numFmtId="4" fontId="6" fillId="0" borderId="7" xfId="0" applyNumberFormat="1" applyFont="1" applyBorder="1" applyAlignment="1">
      <alignment horizontal="right" vertical="top"/>
    </xf>
    <xf numFmtId="1" fontId="6" fillId="3" borderId="7" xfId="0" applyNumberFormat="1" applyFont="1" applyFill="1" applyBorder="1" applyAlignment="1" applyProtection="1">
      <alignment horizontal="center"/>
      <protection locked="0"/>
    </xf>
    <xf numFmtId="4" fontId="6" fillId="3" borderId="7" xfId="0" applyNumberFormat="1" applyFont="1" applyFill="1" applyBorder="1" applyAlignment="1" applyProtection="1">
      <alignment horizontal="right"/>
      <protection locked="0"/>
    </xf>
    <xf numFmtId="0" fontId="6" fillId="3" borderId="7" xfId="0" applyFont="1" applyFill="1" applyBorder="1" applyAlignment="1">
      <alignment vertical="center"/>
    </xf>
    <xf numFmtId="1" fontId="6" fillId="0" borderId="4" xfId="0" applyNumberFormat="1" applyFont="1" applyBorder="1" applyAlignment="1" applyProtection="1">
      <alignment horizontal="center"/>
      <protection locked="0"/>
    </xf>
    <xf numFmtId="1" fontId="6" fillId="0" borderId="5" xfId="0" applyNumberFormat="1" applyFont="1" applyBorder="1" applyAlignment="1" applyProtection="1">
      <alignment horizontal="center"/>
      <protection locked="0"/>
    </xf>
    <xf numFmtId="1" fontId="6" fillId="0" borderId="3" xfId="0" applyNumberFormat="1" applyFont="1" applyBorder="1" applyAlignment="1" applyProtection="1">
      <alignment horizontal="center" wrapText="1"/>
      <protection locked="0"/>
    </xf>
    <xf numFmtId="1" fontId="6" fillId="0" borderId="9" xfId="0" applyNumberFormat="1" applyFont="1" applyBorder="1" applyAlignment="1" applyProtection="1">
      <alignment horizontal="center" wrapText="1"/>
      <protection locked="0"/>
    </xf>
    <xf numFmtId="1" fontId="6" fillId="3" borderId="7" xfId="0" applyNumberFormat="1" applyFont="1" applyFill="1" applyBorder="1" applyAlignment="1" applyProtection="1">
      <alignment horizontal="center" vertical="center"/>
      <protection locked="0"/>
    </xf>
    <xf numFmtId="4" fontId="6" fillId="3" borderId="7" xfId="0" applyNumberFormat="1" applyFont="1" applyFill="1" applyBorder="1" applyAlignment="1" applyProtection="1">
      <alignment horizontal="right" vertical="center"/>
      <protection locked="0"/>
    </xf>
    <xf numFmtId="1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left" vertical="top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4" fontId="3" fillId="0" borderId="0" xfId="1" applyFont="1" applyProtection="1">
      <protection locked="0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4" fontId="6" fillId="0" borderId="11" xfId="0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right" vertical="center" wrapText="1"/>
      <protection locked="0"/>
    </xf>
    <xf numFmtId="4" fontId="6" fillId="0" borderId="9" xfId="0" applyNumberFormat="1" applyFont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" fontId="6" fillId="0" borderId="12" xfId="0" applyNumberFormat="1" applyFont="1" applyBorder="1" applyAlignment="1" applyProtection="1">
      <alignment horizontal="center" vertical="center" wrapText="1"/>
      <protection locked="0"/>
    </xf>
    <xf numFmtId="1" fontId="6" fillId="0" borderId="11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6" fillId="0" borderId="7" xfId="0" applyNumberFormat="1" applyFont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6FCF-F44A-4BB9-A3B7-F84F9FB6CD2F}">
  <sheetPr>
    <pageSetUpPr fitToPage="1"/>
  </sheetPr>
  <dimension ref="A1:N153"/>
  <sheetViews>
    <sheetView workbookViewId="0">
      <selection activeCell="A28" sqref="A28"/>
    </sheetView>
  </sheetViews>
  <sheetFormatPr baseColWidth="10" defaultColWidth="11.42578125" defaultRowHeight="12.75"/>
  <cols>
    <col min="1" max="1" width="80.7109375" style="11" customWidth="1"/>
    <col min="2" max="2" width="14.5703125" style="11" customWidth="1"/>
    <col min="3" max="4" width="14.5703125" style="74" customWidth="1"/>
    <col min="5" max="5" width="11.42578125" style="11"/>
    <col min="6" max="6" width="80.7109375" style="11" customWidth="1"/>
    <col min="7" max="7" width="14.5703125" style="11" customWidth="1"/>
    <col min="8" max="9" width="14.5703125" style="74" customWidth="1"/>
    <col min="10" max="16384" width="11.42578125" style="11"/>
  </cols>
  <sheetData>
    <row r="1" spans="1:9" s="2" customFormat="1" ht="37.9" customHeight="1">
      <c r="A1" s="142" t="s">
        <v>0</v>
      </c>
      <c r="B1" s="142"/>
      <c r="C1" s="142"/>
      <c r="D1" s="142"/>
      <c r="F1" s="142" t="s">
        <v>1</v>
      </c>
      <c r="G1" s="142"/>
      <c r="H1" s="142"/>
      <c r="I1" s="142"/>
    </row>
    <row r="2" spans="1:9" s="2" customFormat="1" ht="15" customHeight="1">
      <c r="A2" s="143" t="s">
        <v>173</v>
      </c>
      <c r="B2" s="144"/>
      <c r="C2" s="144"/>
      <c r="D2" s="144"/>
      <c r="F2" s="143" t="s">
        <v>174</v>
      </c>
      <c r="G2" s="144"/>
      <c r="H2" s="144"/>
      <c r="I2" s="144"/>
    </row>
    <row r="3" spans="1:9" s="2" customFormat="1" ht="12.75" customHeight="1">
      <c r="A3" s="137" t="s">
        <v>2</v>
      </c>
      <c r="B3" s="140" t="s">
        <v>3</v>
      </c>
      <c r="C3" s="4">
        <v>2024</v>
      </c>
      <c r="D3" s="4">
        <v>2023</v>
      </c>
      <c r="F3" s="137" t="s">
        <v>4</v>
      </c>
      <c r="G3" s="5" t="s">
        <v>5</v>
      </c>
      <c r="H3" s="4">
        <v>2024</v>
      </c>
      <c r="I3" s="4">
        <v>2023</v>
      </c>
    </row>
    <row r="4" spans="1:9" s="2" customFormat="1" ht="12.75" customHeight="1">
      <c r="A4" s="137"/>
      <c r="B4" s="141"/>
      <c r="C4" s="6"/>
      <c r="D4" s="6"/>
      <c r="F4" s="137"/>
      <c r="G4" s="7" t="s">
        <v>6</v>
      </c>
      <c r="H4" s="6"/>
      <c r="I4" s="6"/>
    </row>
    <row r="5" spans="1:9">
      <c r="A5" s="8" t="s">
        <v>7</v>
      </c>
      <c r="B5" s="9"/>
      <c r="C5" s="10">
        <f>C7+C14+C21+C25+C28+C34+C40</f>
        <v>5263.68</v>
      </c>
      <c r="D5" s="10">
        <f>D7+D14+D21+D25+D28+D34+D40</f>
        <v>10767.57</v>
      </c>
      <c r="F5" s="8" t="s">
        <v>8</v>
      </c>
      <c r="G5" s="9"/>
      <c r="H5" s="10">
        <f>H7+H14+H21+H25+H28+H34+H40</f>
        <v>5263.68</v>
      </c>
      <c r="I5" s="10">
        <f>I7+I14+I21+I25+I28+I34+I40</f>
        <v>10767.57</v>
      </c>
    </row>
    <row r="6" spans="1:9">
      <c r="A6" s="12"/>
      <c r="B6" s="13"/>
      <c r="C6" s="14"/>
      <c r="D6" s="14"/>
      <c r="F6" s="12"/>
      <c r="G6" s="13"/>
      <c r="H6" s="14"/>
      <c r="I6" s="14"/>
    </row>
    <row r="7" spans="1:9">
      <c r="A7" s="12" t="s">
        <v>9</v>
      </c>
      <c r="B7" s="15"/>
      <c r="C7" s="16">
        <f>SUM(C8:C13)</f>
        <v>0</v>
      </c>
      <c r="D7" s="16">
        <v>0</v>
      </c>
      <c r="F7" s="12" t="s">
        <v>10</v>
      </c>
      <c r="G7" s="15"/>
      <c r="H7" s="16">
        <v>0</v>
      </c>
      <c r="I7" s="16">
        <v>0</v>
      </c>
    </row>
    <row r="8" spans="1:9" hidden="1">
      <c r="A8" s="17" t="s">
        <v>11</v>
      </c>
      <c r="B8" s="18"/>
      <c r="C8" s="19"/>
      <c r="D8" s="19"/>
      <c r="F8" s="17" t="s">
        <v>11</v>
      </c>
      <c r="G8" s="18"/>
      <c r="H8" s="19"/>
      <c r="I8" s="19"/>
    </row>
    <row r="9" spans="1:9" hidden="1">
      <c r="A9" s="17" t="s">
        <v>12</v>
      </c>
      <c r="B9" s="18"/>
      <c r="C9" s="19"/>
      <c r="D9" s="19"/>
      <c r="F9" s="17" t="s">
        <v>12</v>
      </c>
      <c r="G9" s="18"/>
      <c r="H9" s="19"/>
      <c r="I9" s="19"/>
    </row>
    <row r="10" spans="1:9" hidden="1">
      <c r="A10" s="17" t="s">
        <v>13</v>
      </c>
      <c r="B10" s="18"/>
      <c r="C10" s="19"/>
      <c r="D10" s="19"/>
      <c r="F10" s="17" t="s">
        <v>13</v>
      </c>
      <c r="G10" s="18"/>
      <c r="H10" s="19"/>
      <c r="I10" s="19"/>
    </row>
    <row r="11" spans="1:9" hidden="1">
      <c r="A11" s="17" t="s">
        <v>14</v>
      </c>
      <c r="B11" s="18"/>
      <c r="C11" s="19"/>
      <c r="D11" s="19"/>
      <c r="F11" s="17" t="s">
        <v>14</v>
      </c>
      <c r="G11" s="18"/>
      <c r="H11" s="19"/>
      <c r="I11" s="19"/>
    </row>
    <row r="12" spans="1:9">
      <c r="A12" s="17" t="s">
        <v>15</v>
      </c>
      <c r="B12" s="18"/>
      <c r="C12" s="19">
        <v>0</v>
      </c>
      <c r="D12" s="19">
        <v>0</v>
      </c>
      <c r="F12" s="17" t="s">
        <v>16</v>
      </c>
      <c r="G12" s="18"/>
      <c r="H12" s="19">
        <v>0</v>
      </c>
      <c r="I12" s="19">
        <v>0</v>
      </c>
    </row>
    <row r="13" spans="1:9" hidden="1">
      <c r="A13" s="17" t="s">
        <v>17</v>
      </c>
      <c r="B13" s="18"/>
      <c r="C13" s="19"/>
      <c r="D13" s="19"/>
      <c r="F13" s="17" t="s">
        <v>17</v>
      </c>
      <c r="G13" s="18"/>
      <c r="H13" s="19"/>
      <c r="I13" s="19"/>
    </row>
    <row r="14" spans="1:9">
      <c r="A14" s="12" t="s">
        <v>18</v>
      </c>
      <c r="B14" s="18"/>
      <c r="C14" s="20">
        <f>SUM(C15:C20)</f>
        <v>0</v>
      </c>
      <c r="D14" s="20">
        <v>0</v>
      </c>
      <c r="F14" s="12" t="s">
        <v>19</v>
      </c>
      <c r="G14" s="18"/>
      <c r="H14" s="20">
        <v>0</v>
      </c>
      <c r="I14" s="20">
        <v>0</v>
      </c>
    </row>
    <row r="15" spans="1:9" hidden="1">
      <c r="A15" s="17" t="s">
        <v>20</v>
      </c>
      <c r="B15" s="18"/>
      <c r="C15" s="19"/>
      <c r="D15" s="19"/>
      <c r="F15" s="17" t="s">
        <v>20</v>
      </c>
      <c r="G15" s="18"/>
      <c r="H15" s="19"/>
      <c r="I15" s="19"/>
    </row>
    <row r="16" spans="1:9" hidden="1">
      <c r="A16" s="17" t="s">
        <v>21</v>
      </c>
      <c r="B16" s="18"/>
      <c r="C16" s="19"/>
      <c r="D16" s="19"/>
      <c r="F16" s="17" t="s">
        <v>21</v>
      </c>
      <c r="G16" s="18"/>
      <c r="H16" s="19"/>
      <c r="I16" s="19"/>
    </row>
    <row r="17" spans="1:9" hidden="1">
      <c r="A17" s="17" t="s">
        <v>22</v>
      </c>
      <c r="B17" s="18"/>
      <c r="C17" s="19"/>
      <c r="D17" s="19"/>
      <c r="F17" s="17" t="s">
        <v>22</v>
      </c>
      <c r="G17" s="18"/>
      <c r="H17" s="19"/>
      <c r="I17" s="19"/>
    </row>
    <row r="18" spans="1:9" hidden="1">
      <c r="A18" s="17" t="s">
        <v>23</v>
      </c>
      <c r="B18" s="18"/>
      <c r="C18" s="19"/>
      <c r="D18" s="19"/>
      <c r="F18" s="17" t="s">
        <v>23</v>
      </c>
      <c r="G18" s="18"/>
      <c r="H18" s="19"/>
      <c r="I18" s="19"/>
    </row>
    <row r="19" spans="1:9" hidden="1">
      <c r="A19" s="17" t="s">
        <v>24</v>
      </c>
      <c r="B19" s="18"/>
      <c r="C19" s="19"/>
      <c r="D19" s="19"/>
      <c r="F19" s="17" t="s">
        <v>24</v>
      </c>
      <c r="G19" s="18"/>
      <c r="H19" s="19"/>
      <c r="I19" s="19"/>
    </row>
    <row r="20" spans="1:9" hidden="1">
      <c r="A20" s="17" t="s">
        <v>25</v>
      </c>
      <c r="B20" s="18"/>
      <c r="C20" s="19"/>
      <c r="D20" s="19"/>
      <c r="F20" s="17" t="s">
        <v>25</v>
      </c>
      <c r="G20" s="18"/>
      <c r="H20" s="19"/>
      <c r="I20" s="19"/>
    </row>
    <row r="21" spans="1:9">
      <c r="A21" s="12" t="s">
        <v>26</v>
      </c>
      <c r="B21" s="15">
        <v>5</v>
      </c>
      <c r="C21" s="16">
        <v>5263.68</v>
      </c>
      <c r="D21" s="16">
        <v>10767.57</v>
      </c>
      <c r="F21" s="12" t="s">
        <v>27</v>
      </c>
      <c r="G21" s="15">
        <v>5</v>
      </c>
      <c r="H21" s="16">
        <v>5263.68</v>
      </c>
      <c r="I21" s="16">
        <v>10767.57</v>
      </c>
    </row>
    <row r="22" spans="1:9" hidden="1">
      <c r="A22" s="17" t="s">
        <v>28</v>
      </c>
      <c r="B22" s="18"/>
      <c r="C22" s="19"/>
      <c r="D22" s="19"/>
      <c r="F22" s="17" t="s">
        <v>28</v>
      </c>
      <c r="G22" s="18"/>
      <c r="H22" s="19"/>
      <c r="I22" s="19"/>
    </row>
    <row r="23" spans="1:9">
      <c r="A23" s="21" t="s">
        <v>29</v>
      </c>
      <c r="B23" s="18"/>
      <c r="C23" s="19">
        <v>5263.68</v>
      </c>
      <c r="D23" s="19">
        <v>10767.57</v>
      </c>
      <c r="F23" s="21" t="s">
        <v>30</v>
      </c>
      <c r="G23" s="18"/>
      <c r="H23" s="19">
        <v>5263.68</v>
      </c>
      <c r="I23" s="19">
        <v>10767.57</v>
      </c>
    </row>
    <row r="24" spans="1:9" hidden="1">
      <c r="A24" s="17" t="s">
        <v>31</v>
      </c>
      <c r="B24" s="18"/>
      <c r="C24" s="19"/>
      <c r="D24" s="19"/>
      <c r="F24" s="17" t="s">
        <v>31</v>
      </c>
      <c r="G24" s="18"/>
      <c r="H24" s="19"/>
      <c r="I24" s="19"/>
    </row>
    <row r="25" spans="1:9">
      <c r="A25" s="22" t="s">
        <v>32</v>
      </c>
      <c r="B25" s="15"/>
      <c r="C25" s="16">
        <f>SUM(C26:C27)</f>
        <v>0</v>
      </c>
      <c r="D25" s="16">
        <v>0</v>
      </c>
      <c r="F25" s="22" t="s">
        <v>33</v>
      </c>
      <c r="G25" s="15"/>
      <c r="H25" s="16">
        <v>0</v>
      </c>
      <c r="I25" s="16">
        <v>0</v>
      </c>
    </row>
    <row r="26" spans="1:9" hidden="1">
      <c r="A26" s="17" t="s">
        <v>34</v>
      </c>
      <c r="B26" s="18"/>
      <c r="C26" s="19"/>
      <c r="D26" s="19"/>
      <c r="F26" s="17" t="s">
        <v>34</v>
      </c>
      <c r="G26" s="18"/>
      <c r="H26" s="19"/>
      <c r="I26" s="19"/>
    </row>
    <row r="27" spans="1:9" hidden="1">
      <c r="A27" s="17" t="s">
        <v>35</v>
      </c>
      <c r="B27" s="18"/>
      <c r="C27" s="19"/>
      <c r="D27" s="19"/>
      <c r="F27" s="17" t="s">
        <v>35</v>
      </c>
      <c r="G27" s="18"/>
      <c r="H27" s="19"/>
      <c r="I27" s="19"/>
    </row>
    <row r="28" spans="1:9">
      <c r="A28" s="12" t="s">
        <v>36</v>
      </c>
      <c r="B28" s="15"/>
      <c r="C28" s="16">
        <f>SUM(C29:C30)</f>
        <v>0</v>
      </c>
      <c r="D28" s="16">
        <v>0</v>
      </c>
      <c r="F28" s="12" t="s">
        <v>37</v>
      </c>
      <c r="G28" s="15"/>
      <c r="H28" s="16">
        <v>0</v>
      </c>
      <c r="I28" s="16">
        <v>0</v>
      </c>
    </row>
    <row r="29" spans="1:9" hidden="1">
      <c r="A29" s="21" t="s">
        <v>38</v>
      </c>
      <c r="B29" s="18"/>
      <c r="C29" s="19"/>
      <c r="D29" s="19"/>
      <c r="F29" s="21" t="s">
        <v>38</v>
      </c>
      <c r="G29" s="18"/>
      <c r="H29" s="19"/>
      <c r="I29" s="19"/>
    </row>
    <row r="30" spans="1:9" hidden="1">
      <c r="A30" s="17" t="s">
        <v>39</v>
      </c>
      <c r="B30" s="18"/>
      <c r="C30" s="19"/>
      <c r="D30" s="19"/>
      <c r="F30" s="17" t="s">
        <v>39</v>
      </c>
      <c r="G30" s="18"/>
      <c r="H30" s="19"/>
      <c r="I30" s="19"/>
    </row>
    <row r="31" spans="1:9" hidden="1">
      <c r="A31" s="17" t="s">
        <v>40</v>
      </c>
      <c r="B31" s="18"/>
      <c r="C31" s="19"/>
      <c r="D31" s="19"/>
      <c r="F31" s="17" t="s">
        <v>40</v>
      </c>
      <c r="G31" s="18"/>
      <c r="H31" s="19"/>
      <c r="I31" s="19"/>
    </row>
    <row r="32" spans="1:9" hidden="1">
      <c r="A32" s="17" t="s">
        <v>41</v>
      </c>
      <c r="B32" s="18"/>
      <c r="C32" s="19"/>
      <c r="D32" s="19"/>
      <c r="F32" s="17" t="s">
        <v>41</v>
      </c>
      <c r="G32" s="18"/>
      <c r="H32" s="19"/>
      <c r="I32" s="19"/>
    </row>
    <row r="33" spans="1:14" hidden="1">
      <c r="A33" s="17" t="s">
        <v>42</v>
      </c>
      <c r="B33" s="18"/>
      <c r="C33" s="19"/>
      <c r="D33" s="19"/>
      <c r="F33" s="17" t="s">
        <v>42</v>
      </c>
      <c r="G33" s="18"/>
      <c r="H33" s="19"/>
      <c r="I33" s="19"/>
    </row>
    <row r="34" spans="1:14">
      <c r="A34" s="12" t="s">
        <v>43</v>
      </c>
      <c r="B34" s="15"/>
      <c r="C34" s="16">
        <f>SUM(C35:C39)</f>
        <v>0</v>
      </c>
      <c r="D34" s="16">
        <v>0</v>
      </c>
      <c r="F34" s="12" t="s">
        <v>44</v>
      </c>
      <c r="G34" s="15"/>
      <c r="H34" s="16">
        <v>0</v>
      </c>
      <c r="I34" s="16">
        <v>0</v>
      </c>
    </row>
    <row r="35" spans="1:14" hidden="1">
      <c r="A35" s="21" t="s">
        <v>45</v>
      </c>
      <c r="B35" s="18"/>
      <c r="C35" s="19"/>
      <c r="D35" s="19"/>
      <c r="F35" s="21" t="s">
        <v>45</v>
      </c>
      <c r="G35" s="18"/>
      <c r="H35" s="19"/>
      <c r="I35" s="19"/>
    </row>
    <row r="36" spans="1:14" hidden="1">
      <c r="A36" s="17" t="s">
        <v>46</v>
      </c>
      <c r="B36" s="18"/>
      <c r="C36" s="19"/>
      <c r="D36" s="19"/>
      <c r="F36" s="17" t="s">
        <v>46</v>
      </c>
      <c r="G36" s="18"/>
      <c r="H36" s="19"/>
      <c r="I36" s="19"/>
    </row>
    <row r="37" spans="1:14" hidden="1">
      <c r="A37" s="17" t="s">
        <v>40</v>
      </c>
      <c r="B37" s="23"/>
      <c r="C37" s="24"/>
      <c r="D37" s="24"/>
      <c r="F37" s="17" t="s">
        <v>40</v>
      </c>
      <c r="G37" s="23"/>
      <c r="H37" s="24"/>
      <c r="I37" s="24"/>
    </row>
    <row r="38" spans="1:14" hidden="1">
      <c r="A38" s="17" t="s">
        <v>41</v>
      </c>
      <c r="B38" s="18"/>
      <c r="C38" s="19"/>
      <c r="D38" s="19"/>
      <c r="F38" s="17" t="s">
        <v>41</v>
      </c>
      <c r="G38" s="18"/>
      <c r="H38" s="19"/>
      <c r="I38" s="19"/>
    </row>
    <row r="39" spans="1:14" hidden="1">
      <c r="A39" s="17" t="s">
        <v>42</v>
      </c>
      <c r="B39" s="18"/>
      <c r="C39" s="19"/>
      <c r="D39" s="19"/>
      <c r="F39" s="17" t="s">
        <v>42</v>
      </c>
      <c r="G39" s="18"/>
      <c r="H39" s="19"/>
      <c r="I39" s="19"/>
    </row>
    <row r="40" spans="1:14" ht="14.25" customHeight="1">
      <c r="A40" s="12" t="s">
        <v>47</v>
      </c>
      <c r="B40" s="25"/>
      <c r="C40" s="20">
        <v>0</v>
      </c>
      <c r="D40" s="20">
        <v>0</v>
      </c>
      <c r="F40" s="12" t="s">
        <v>48</v>
      </c>
      <c r="G40" s="25"/>
      <c r="H40" s="20">
        <v>0</v>
      </c>
      <c r="I40" s="20">
        <v>0</v>
      </c>
    </row>
    <row r="41" spans="1:14" ht="14.25" customHeight="1">
      <c r="A41" s="12"/>
      <c r="B41" s="25"/>
      <c r="C41" s="20"/>
      <c r="D41" s="20"/>
      <c r="F41" s="12"/>
      <c r="G41" s="25"/>
      <c r="H41" s="20"/>
      <c r="I41" s="20"/>
    </row>
    <row r="42" spans="1:14" s="28" customFormat="1" ht="14.25" customHeight="1">
      <c r="A42" s="8" t="s">
        <v>49</v>
      </c>
      <c r="B42" s="26"/>
      <c r="C42" s="27">
        <f>C44+C45+C52+C53+C61+C67+C73+C74</f>
        <v>307730.43</v>
      </c>
      <c r="D42" s="27">
        <f>D44+D45+D52+D53+D61+D67+D73+D74</f>
        <v>270094.52</v>
      </c>
      <c r="E42" s="11"/>
      <c r="F42" s="8" t="s">
        <v>50</v>
      </c>
      <c r="G42" s="26"/>
      <c r="H42" s="27">
        <f>H44+H45+H52+H53+H61+H67+H73+H74</f>
        <v>307730.43</v>
      </c>
      <c r="I42" s="27">
        <f>I44+I45+I52+I53+I61+I67+I73+I74</f>
        <v>270094.52</v>
      </c>
      <c r="J42" s="11"/>
      <c r="K42" s="11"/>
      <c r="L42" s="11"/>
      <c r="M42" s="11"/>
      <c r="N42" s="11"/>
    </row>
    <row r="43" spans="1:14" ht="14.25" customHeight="1">
      <c r="A43" s="29"/>
      <c r="B43" s="30"/>
      <c r="C43" s="31"/>
      <c r="D43" s="31"/>
      <c r="F43" s="29"/>
      <c r="G43" s="30"/>
      <c r="H43" s="31"/>
      <c r="I43" s="31"/>
    </row>
    <row r="44" spans="1:14" ht="14.25" customHeight="1">
      <c r="A44" s="12" t="s">
        <v>51</v>
      </c>
      <c r="B44" s="25"/>
      <c r="C44" s="16">
        <v>0</v>
      </c>
      <c r="D44" s="16">
        <v>0</v>
      </c>
      <c r="F44" s="12" t="s">
        <v>51</v>
      </c>
      <c r="G44" s="25"/>
      <c r="H44" s="16">
        <v>0</v>
      </c>
      <c r="I44" s="16">
        <v>0</v>
      </c>
    </row>
    <row r="45" spans="1:14" ht="14.25" customHeight="1">
      <c r="A45" s="12" t="s">
        <v>52</v>
      </c>
      <c r="B45" s="32" t="s">
        <v>53</v>
      </c>
      <c r="C45" s="16">
        <v>85267.87</v>
      </c>
      <c r="D45" s="16">
        <v>73800</v>
      </c>
      <c r="F45" s="12" t="s">
        <v>54</v>
      </c>
      <c r="G45" s="32" t="s">
        <v>53</v>
      </c>
      <c r="H45" s="16">
        <v>85267.87</v>
      </c>
      <c r="I45" s="16">
        <v>73800</v>
      </c>
    </row>
    <row r="46" spans="1:14">
      <c r="A46" s="17" t="s">
        <v>55</v>
      </c>
      <c r="B46" s="25"/>
      <c r="C46" s="19">
        <v>85267.87</v>
      </c>
      <c r="D46" s="19">
        <v>73800</v>
      </c>
      <c r="F46" s="17" t="s">
        <v>56</v>
      </c>
      <c r="G46" s="25"/>
      <c r="H46" s="19">
        <v>85267.87</v>
      </c>
      <c r="I46" s="19">
        <v>73800</v>
      </c>
    </row>
    <row r="47" spans="1:14" hidden="1">
      <c r="A47" s="17" t="s">
        <v>57</v>
      </c>
      <c r="B47" s="25"/>
      <c r="C47" s="16"/>
      <c r="D47" s="16"/>
      <c r="F47" s="17" t="s">
        <v>57</v>
      </c>
      <c r="G47" s="25"/>
      <c r="H47" s="16"/>
      <c r="I47" s="16"/>
    </row>
    <row r="48" spans="1:14" hidden="1">
      <c r="A48" s="17" t="s">
        <v>58</v>
      </c>
      <c r="B48" s="25"/>
      <c r="C48" s="16"/>
      <c r="D48" s="16"/>
      <c r="F48" s="17" t="s">
        <v>58</v>
      </c>
      <c r="G48" s="25"/>
      <c r="H48" s="16"/>
      <c r="I48" s="16"/>
    </row>
    <row r="49" spans="1:9" hidden="1">
      <c r="A49" s="17" t="s">
        <v>59</v>
      </c>
      <c r="B49" s="25"/>
      <c r="C49" s="16"/>
      <c r="D49" s="16"/>
      <c r="F49" s="17" t="s">
        <v>59</v>
      </c>
      <c r="G49" s="25"/>
      <c r="H49" s="16"/>
      <c r="I49" s="16"/>
    </row>
    <row r="50" spans="1:9" hidden="1">
      <c r="A50" s="17" t="s">
        <v>60</v>
      </c>
      <c r="B50" s="25"/>
      <c r="C50" s="16"/>
      <c r="D50" s="16"/>
      <c r="F50" s="17" t="s">
        <v>60</v>
      </c>
      <c r="G50" s="25"/>
      <c r="H50" s="16"/>
      <c r="I50" s="16"/>
    </row>
    <row r="51" spans="1:9" hidden="1">
      <c r="A51" s="12" t="s">
        <v>61</v>
      </c>
      <c r="B51" s="25"/>
      <c r="C51" s="16"/>
      <c r="D51" s="16"/>
      <c r="F51" s="12" t="s">
        <v>61</v>
      </c>
      <c r="G51" s="25"/>
      <c r="H51" s="16"/>
      <c r="I51" s="16"/>
    </row>
    <row r="52" spans="1:9">
      <c r="A52" s="12" t="s">
        <v>62</v>
      </c>
      <c r="B52" s="25">
        <v>6</v>
      </c>
      <c r="C52" s="16">
        <v>19737.850000000002</v>
      </c>
      <c r="D52" s="16">
        <v>18974.2</v>
      </c>
      <c r="F52" s="12" t="s">
        <v>63</v>
      </c>
      <c r="G52" s="25">
        <v>6</v>
      </c>
      <c r="H52" s="16">
        <f>6570.4+12880+287.45</f>
        <v>19737.850000000002</v>
      </c>
      <c r="I52" s="16">
        <v>18974.2</v>
      </c>
    </row>
    <row r="53" spans="1:9">
      <c r="A53" s="12" t="s">
        <v>64</v>
      </c>
      <c r="B53" s="15">
        <v>10</v>
      </c>
      <c r="C53" s="16">
        <v>14076.91</v>
      </c>
      <c r="D53" s="16">
        <v>7991.53</v>
      </c>
      <c r="F53" s="12" t="s">
        <v>65</v>
      </c>
      <c r="G53" s="15">
        <v>10</v>
      </c>
      <c r="H53" s="16">
        <v>14076.91</v>
      </c>
      <c r="I53" s="16">
        <v>7991.53</v>
      </c>
    </row>
    <row r="54" spans="1:9" hidden="1">
      <c r="A54" s="17" t="s">
        <v>66</v>
      </c>
      <c r="B54" s="23"/>
      <c r="C54" s="16"/>
      <c r="D54" s="16"/>
      <c r="F54" s="17" t="s">
        <v>66</v>
      </c>
      <c r="G54" s="23"/>
      <c r="H54" s="16"/>
      <c r="I54" s="16"/>
    </row>
    <row r="55" spans="1:9" hidden="1">
      <c r="A55" s="17" t="s">
        <v>67</v>
      </c>
      <c r="B55" s="18"/>
      <c r="C55" s="16"/>
      <c r="D55" s="16"/>
      <c r="F55" s="17" t="s">
        <v>67</v>
      </c>
      <c r="G55" s="18"/>
      <c r="H55" s="16"/>
      <c r="I55" s="16"/>
    </row>
    <row r="56" spans="1:9" hidden="1">
      <c r="A56" s="17" t="s">
        <v>68</v>
      </c>
      <c r="B56" s="18"/>
      <c r="C56" s="16"/>
      <c r="D56" s="16"/>
      <c r="F56" s="17" t="s">
        <v>68</v>
      </c>
      <c r="G56" s="18"/>
      <c r="H56" s="16"/>
      <c r="I56" s="16"/>
    </row>
    <row r="57" spans="1:9" hidden="1">
      <c r="A57" s="17" t="s">
        <v>69</v>
      </c>
      <c r="B57" s="18"/>
      <c r="C57" s="16"/>
      <c r="D57" s="16"/>
      <c r="F57" s="17" t="s">
        <v>69</v>
      </c>
      <c r="G57" s="18"/>
      <c r="H57" s="16"/>
      <c r="I57" s="16"/>
    </row>
    <row r="58" spans="1:9" hidden="1">
      <c r="A58" s="17" t="s">
        <v>70</v>
      </c>
      <c r="B58" s="18"/>
      <c r="C58" s="16"/>
      <c r="D58" s="16"/>
      <c r="F58" s="17" t="s">
        <v>70</v>
      </c>
      <c r="G58" s="18"/>
      <c r="H58" s="16"/>
      <c r="I58" s="16"/>
    </row>
    <row r="59" spans="1:9">
      <c r="A59" s="17" t="s">
        <v>71</v>
      </c>
      <c r="B59" s="18"/>
      <c r="C59" s="24">
        <v>14076.91</v>
      </c>
      <c r="D59" s="24">
        <v>7991.53</v>
      </c>
      <c r="F59" s="17" t="s">
        <v>72</v>
      </c>
      <c r="G59" s="18"/>
      <c r="H59" s="24">
        <v>14076.91</v>
      </c>
      <c r="I59" s="24">
        <v>7991.53</v>
      </c>
    </row>
    <row r="60" spans="1:9" hidden="1">
      <c r="A60" s="17" t="s">
        <v>73</v>
      </c>
      <c r="B60" s="18"/>
      <c r="C60" s="16"/>
      <c r="D60" s="16"/>
      <c r="F60" s="17" t="s">
        <v>73</v>
      </c>
      <c r="G60" s="18"/>
      <c r="H60" s="16"/>
      <c r="I60" s="16"/>
    </row>
    <row r="61" spans="1:9">
      <c r="A61" s="12" t="s">
        <v>74</v>
      </c>
      <c r="B61" s="15"/>
      <c r="C61" s="16">
        <v>0</v>
      </c>
      <c r="D61" s="16">
        <v>0</v>
      </c>
      <c r="F61" s="12" t="s">
        <v>75</v>
      </c>
      <c r="G61" s="15"/>
      <c r="H61" s="16">
        <v>0</v>
      </c>
      <c r="I61" s="16">
        <v>0</v>
      </c>
    </row>
    <row r="62" spans="1:9" hidden="1">
      <c r="A62" s="21" t="s">
        <v>38</v>
      </c>
      <c r="B62" s="18"/>
      <c r="C62" s="16"/>
      <c r="D62" s="16"/>
      <c r="F62" s="21" t="s">
        <v>38</v>
      </c>
      <c r="G62" s="18"/>
      <c r="H62" s="16"/>
      <c r="I62" s="16"/>
    </row>
    <row r="63" spans="1:9" hidden="1">
      <c r="A63" s="17" t="s">
        <v>39</v>
      </c>
      <c r="B63" s="18"/>
      <c r="C63" s="16"/>
      <c r="D63" s="16"/>
      <c r="F63" s="17" t="s">
        <v>39</v>
      </c>
      <c r="G63" s="18"/>
      <c r="H63" s="16"/>
      <c r="I63" s="16"/>
    </row>
    <row r="64" spans="1:9" hidden="1">
      <c r="A64" s="17" t="s">
        <v>40</v>
      </c>
      <c r="B64" s="18"/>
      <c r="C64" s="16"/>
      <c r="D64" s="16"/>
      <c r="F64" s="17" t="s">
        <v>40</v>
      </c>
      <c r="G64" s="18"/>
      <c r="H64" s="16"/>
      <c r="I64" s="16"/>
    </row>
    <row r="65" spans="1:9" hidden="1">
      <c r="A65" s="17" t="s">
        <v>41</v>
      </c>
      <c r="B65" s="18"/>
      <c r="C65" s="16"/>
      <c r="D65" s="16"/>
      <c r="F65" s="17" t="s">
        <v>41</v>
      </c>
      <c r="G65" s="18"/>
      <c r="H65" s="16"/>
      <c r="I65" s="16"/>
    </row>
    <row r="66" spans="1:9" hidden="1">
      <c r="A66" s="17" t="s">
        <v>42</v>
      </c>
      <c r="B66" s="18"/>
      <c r="C66" s="16"/>
      <c r="D66" s="16"/>
      <c r="F66" s="17" t="s">
        <v>42</v>
      </c>
      <c r="G66" s="18"/>
      <c r="H66" s="16"/>
      <c r="I66" s="16"/>
    </row>
    <row r="67" spans="1:9">
      <c r="A67" s="12" t="s">
        <v>76</v>
      </c>
      <c r="B67" s="15"/>
      <c r="C67" s="16">
        <v>0</v>
      </c>
      <c r="D67" s="16">
        <v>0</v>
      </c>
      <c r="F67" s="12" t="s">
        <v>77</v>
      </c>
      <c r="G67" s="15"/>
      <c r="H67" s="16">
        <v>0</v>
      </c>
      <c r="I67" s="16">
        <v>0</v>
      </c>
    </row>
    <row r="68" spans="1:9" hidden="1">
      <c r="A68" s="21" t="s">
        <v>45</v>
      </c>
      <c r="B68" s="23"/>
      <c r="C68" s="16"/>
      <c r="D68" s="16"/>
      <c r="F68" s="21" t="s">
        <v>45</v>
      </c>
      <c r="G68" s="23"/>
      <c r="H68" s="16"/>
      <c r="I68" s="16"/>
    </row>
    <row r="69" spans="1:9" hidden="1">
      <c r="A69" s="17" t="s">
        <v>46</v>
      </c>
      <c r="B69" s="18"/>
      <c r="C69" s="16"/>
      <c r="D69" s="16"/>
      <c r="F69" s="17" t="s">
        <v>46</v>
      </c>
      <c r="G69" s="18"/>
      <c r="H69" s="16"/>
      <c r="I69" s="16"/>
    </row>
    <row r="70" spans="1:9" hidden="1">
      <c r="A70" s="17" t="s">
        <v>40</v>
      </c>
      <c r="B70" s="18"/>
      <c r="C70" s="16"/>
      <c r="D70" s="16"/>
      <c r="F70" s="17" t="s">
        <v>40</v>
      </c>
      <c r="G70" s="18"/>
      <c r="H70" s="16"/>
      <c r="I70" s="16"/>
    </row>
    <row r="71" spans="1:9" hidden="1">
      <c r="A71" s="17" t="s">
        <v>41</v>
      </c>
      <c r="B71" s="18"/>
      <c r="C71" s="16"/>
      <c r="D71" s="16"/>
      <c r="F71" s="17" t="s">
        <v>41</v>
      </c>
      <c r="G71" s="18"/>
      <c r="H71" s="16"/>
      <c r="I71" s="16"/>
    </row>
    <row r="72" spans="1:9" hidden="1">
      <c r="A72" s="17" t="s">
        <v>42</v>
      </c>
      <c r="B72" s="18"/>
      <c r="C72" s="16"/>
      <c r="D72" s="16"/>
      <c r="F72" s="17" t="s">
        <v>42</v>
      </c>
      <c r="G72" s="18"/>
      <c r="H72" s="16"/>
      <c r="I72" s="16"/>
    </row>
    <row r="73" spans="1:9">
      <c r="A73" s="33" t="s">
        <v>78</v>
      </c>
      <c r="B73" s="34"/>
      <c r="C73" s="16">
        <v>0</v>
      </c>
      <c r="D73" s="16">
        <v>0</v>
      </c>
      <c r="F73" s="33" t="s">
        <v>79</v>
      </c>
      <c r="G73" s="34"/>
      <c r="H73" s="16">
        <v>0</v>
      </c>
      <c r="I73" s="16">
        <v>0</v>
      </c>
    </row>
    <row r="74" spans="1:9">
      <c r="A74" s="35" t="s">
        <v>80</v>
      </c>
      <c r="B74" s="36">
        <v>7</v>
      </c>
      <c r="C74" s="16">
        <v>188647.8</v>
      </c>
      <c r="D74" s="16">
        <v>169328.79</v>
      </c>
      <c r="F74" s="35" t="s">
        <v>81</v>
      </c>
      <c r="G74" s="36">
        <v>7</v>
      </c>
      <c r="H74" s="16">
        <v>188647.8</v>
      </c>
      <c r="I74" s="16">
        <v>169328.79</v>
      </c>
    </row>
    <row r="75" spans="1:9">
      <c r="A75" s="17" t="s">
        <v>82</v>
      </c>
      <c r="B75" s="37"/>
      <c r="C75" s="19">
        <v>188647.8</v>
      </c>
      <c r="D75" s="19">
        <v>169328.79</v>
      </c>
      <c r="F75" s="17" t="s">
        <v>83</v>
      </c>
      <c r="G75" s="37"/>
      <c r="H75" s="19">
        <v>188647.8</v>
      </c>
      <c r="I75" s="19">
        <v>169328.79</v>
      </c>
    </row>
    <row r="76" spans="1:9" hidden="1">
      <c r="A76" s="17" t="s">
        <v>84</v>
      </c>
      <c r="B76" s="37"/>
      <c r="C76" s="19"/>
      <c r="D76" s="19"/>
      <c r="F76" s="17" t="s">
        <v>84</v>
      </c>
      <c r="G76" s="37"/>
      <c r="H76" s="19"/>
      <c r="I76" s="19"/>
    </row>
    <row r="77" spans="1:9">
      <c r="A77" s="17"/>
      <c r="B77" s="38"/>
      <c r="C77" s="20"/>
      <c r="D77" s="20"/>
      <c r="F77" s="17"/>
      <c r="G77" s="38"/>
      <c r="H77" s="20"/>
      <c r="I77" s="20"/>
    </row>
    <row r="78" spans="1:9">
      <c r="A78" s="39" t="s">
        <v>85</v>
      </c>
      <c r="B78" s="40"/>
      <c r="C78" s="41">
        <f>ROUND(+C42+C5,2)</f>
        <v>312994.11</v>
      </c>
      <c r="D78" s="41">
        <f>ROUND(+D42+D5,2)</f>
        <v>280862.09000000003</v>
      </c>
      <c r="F78" s="39" t="s">
        <v>86</v>
      </c>
      <c r="G78" s="40"/>
      <c r="H78" s="41">
        <f>ROUND(+H42+H5,2)</f>
        <v>312994.11</v>
      </c>
      <c r="I78" s="41">
        <f>ROUND(+I42+I5,2)</f>
        <v>280862.09000000003</v>
      </c>
    </row>
    <row r="79" spans="1:9">
      <c r="A79" s="2"/>
      <c r="B79" s="42"/>
      <c r="C79" s="43"/>
      <c r="D79" s="43"/>
      <c r="F79" s="2"/>
      <c r="G79" s="42"/>
      <c r="H79" s="43"/>
      <c r="I79" s="43"/>
    </row>
    <row r="80" spans="1:9">
      <c r="A80" s="138" t="s">
        <v>87</v>
      </c>
      <c r="B80" s="140" t="s">
        <v>3</v>
      </c>
      <c r="C80" s="4">
        <v>2024</v>
      </c>
      <c r="D80" s="4">
        <v>2023</v>
      </c>
      <c r="F80" s="138" t="s">
        <v>88</v>
      </c>
      <c r="G80" s="5" t="s">
        <v>5</v>
      </c>
      <c r="H80" s="4">
        <v>2024</v>
      </c>
      <c r="I80" s="4">
        <v>2023</v>
      </c>
    </row>
    <row r="81" spans="1:10">
      <c r="A81" s="138"/>
      <c r="B81" s="141"/>
      <c r="C81" s="6"/>
      <c r="D81" s="6"/>
      <c r="F81" s="138"/>
      <c r="G81" s="7" t="s">
        <v>6</v>
      </c>
      <c r="H81" s="6"/>
      <c r="I81" s="6"/>
    </row>
    <row r="82" spans="1:10">
      <c r="A82" s="44" t="s">
        <v>89</v>
      </c>
      <c r="B82" s="45"/>
      <c r="C82" s="46">
        <f>+C84+C95+C99</f>
        <v>269458.87</v>
      </c>
      <c r="D82" s="46">
        <f>+D84+D95+D99</f>
        <v>244700.77000000002</v>
      </c>
      <c r="F82" s="44" t="s">
        <v>90</v>
      </c>
      <c r="G82" s="45"/>
      <c r="H82" s="46">
        <f>+H84+H95+H99</f>
        <v>269458.87</v>
      </c>
      <c r="I82" s="46">
        <f>+I84+I95+I99</f>
        <v>244700.77000000002</v>
      </c>
      <c r="J82" s="74">
        <f>+H82-I82</f>
        <v>24758.099999999977</v>
      </c>
    </row>
    <row r="83" spans="1:10">
      <c r="A83" s="29"/>
      <c r="B83" s="47"/>
      <c r="C83" s="48"/>
      <c r="D83" s="48"/>
      <c r="F83" s="29"/>
      <c r="G83" s="47"/>
      <c r="H83" s="48"/>
      <c r="I83" s="48"/>
    </row>
    <row r="84" spans="1:10">
      <c r="A84" s="49" t="s">
        <v>91</v>
      </c>
      <c r="B84" s="50">
        <v>9</v>
      </c>
      <c r="C84" s="51">
        <v>174694.83</v>
      </c>
      <c r="D84" s="51">
        <v>169365.95</v>
      </c>
      <c r="F84" s="49" t="s">
        <v>92</v>
      </c>
      <c r="G84" s="50">
        <v>9</v>
      </c>
      <c r="H84" s="51">
        <v>174694.83</v>
      </c>
      <c r="I84" s="51">
        <v>169365.95</v>
      </c>
    </row>
    <row r="85" spans="1:10">
      <c r="A85" s="52" t="s">
        <v>93</v>
      </c>
      <c r="B85" s="50"/>
      <c r="C85" s="51">
        <v>35000</v>
      </c>
      <c r="D85" s="51">
        <v>35000</v>
      </c>
      <c r="F85" s="52" t="s">
        <v>94</v>
      </c>
      <c r="G85" s="50"/>
      <c r="H85" s="51">
        <v>35000</v>
      </c>
      <c r="I85" s="51">
        <v>35000</v>
      </c>
    </row>
    <row r="86" spans="1:10">
      <c r="A86" s="53" t="s">
        <v>95</v>
      </c>
      <c r="B86" s="50"/>
      <c r="C86" s="51">
        <v>35000</v>
      </c>
      <c r="D86" s="51">
        <v>35000</v>
      </c>
      <c r="F86" s="53" t="s">
        <v>96</v>
      </c>
      <c r="G86" s="50"/>
      <c r="H86" s="51">
        <v>35000</v>
      </c>
      <c r="I86" s="51">
        <v>35000</v>
      </c>
    </row>
    <row r="87" spans="1:10" hidden="1">
      <c r="A87" s="53" t="s">
        <v>97</v>
      </c>
      <c r="B87" s="50"/>
      <c r="C87" s="51"/>
      <c r="D87" s="51"/>
      <c r="F87" s="53" t="s">
        <v>97</v>
      </c>
      <c r="G87" s="50"/>
      <c r="H87" s="51"/>
      <c r="I87" s="51"/>
    </row>
    <row r="88" spans="1:10">
      <c r="A88" s="52" t="s">
        <v>98</v>
      </c>
      <c r="B88" s="50"/>
      <c r="C88" s="51">
        <v>0</v>
      </c>
      <c r="D88" s="51">
        <v>0</v>
      </c>
      <c r="F88" s="52" t="s">
        <v>99</v>
      </c>
      <c r="G88" s="50"/>
      <c r="H88" s="51">
        <v>0</v>
      </c>
      <c r="I88" s="51">
        <v>0</v>
      </c>
    </row>
    <row r="89" spans="1:10" hidden="1">
      <c r="A89" s="53" t="s">
        <v>100</v>
      </c>
      <c r="B89" s="54"/>
      <c r="C89" s="51"/>
      <c r="D89" s="51"/>
      <c r="F89" s="53" t="s">
        <v>100</v>
      </c>
      <c r="G89" s="54"/>
      <c r="H89" s="51"/>
      <c r="I89" s="51"/>
    </row>
    <row r="90" spans="1:10" hidden="1">
      <c r="A90" s="53" t="s">
        <v>101</v>
      </c>
      <c r="B90" s="54"/>
      <c r="C90" s="51"/>
      <c r="D90" s="51"/>
      <c r="F90" s="53" t="s">
        <v>101</v>
      </c>
      <c r="G90" s="54"/>
      <c r="H90" s="51"/>
      <c r="I90" s="51"/>
    </row>
    <row r="91" spans="1:10">
      <c r="A91" s="52" t="s">
        <v>102</v>
      </c>
      <c r="B91" s="50"/>
      <c r="C91" s="51">
        <v>134365.95000000001</v>
      </c>
      <c r="D91" s="51">
        <v>142747.26999999999</v>
      </c>
      <c r="F91" s="52" t="s">
        <v>103</v>
      </c>
      <c r="G91" s="50"/>
      <c r="H91" s="51">
        <v>134365.95000000001</v>
      </c>
      <c r="I91" s="51">
        <v>142747.26999999999</v>
      </c>
    </row>
    <row r="92" spans="1:10">
      <c r="A92" s="53" t="s">
        <v>104</v>
      </c>
      <c r="B92" s="54"/>
      <c r="C92" s="55">
        <v>134365.95000000001</v>
      </c>
      <c r="D92" s="55">
        <v>142747.26999999999</v>
      </c>
      <c r="F92" s="53" t="s">
        <v>105</v>
      </c>
      <c r="G92" s="54"/>
      <c r="H92" s="55">
        <v>134365.95000000001</v>
      </c>
      <c r="I92" s="55">
        <v>142747.26999999999</v>
      </c>
    </row>
    <row r="93" spans="1:10" hidden="1">
      <c r="A93" s="53" t="s">
        <v>106</v>
      </c>
      <c r="B93" s="54"/>
      <c r="C93" s="51"/>
      <c r="D93" s="51"/>
      <c r="F93" s="53" t="s">
        <v>106</v>
      </c>
      <c r="G93" s="54"/>
      <c r="H93" s="51"/>
      <c r="I93" s="51"/>
    </row>
    <row r="94" spans="1:10">
      <c r="A94" s="52" t="s">
        <v>107</v>
      </c>
      <c r="B94" s="56"/>
      <c r="C94" s="51">
        <v>5328.88</v>
      </c>
      <c r="D94" s="51">
        <v>-8381.32</v>
      </c>
      <c r="F94" s="52" t="s">
        <v>108</v>
      </c>
      <c r="G94" s="56"/>
      <c r="H94" s="51">
        <v>5328.88</v>
      </c>
      <c r="I94" s="51">
        <v>-8381.32</v>
      </c>
    </row>
    <row r="95" spans="1:10">
      <c r="A95" s="49" t="s">
        <v>109</v>
      </c>
      <c r="B95" s="50"/>
      <c r="C95" s="51">
        <v>0</v>
      </c>
      <c r="D95" s="51">
        <v>0</v>
      </c>
      <c r="F95" s="49" t="s">
        <v>110</v>
      </c>
      <c r="G95" s="50"/>
      <c r="H95" s="51">
        <v>0</v>
      </c>
      <c r="I95" s="51">
        <v>0</v>
      </c>
    </row>
    <row r="96" spans="1:10">
      <c r="A96" s="52" t="s">
        <v>111</v>
      </c>
      <c r="B96" s="56"/>
      <c r="C96" s="51">
        <v>0</v>
      </c>
      <c r="D96" s="51">
        <v>0</v>
      </c>
      <c r="F96" s="52" t="s">
        <v>112</v>
      </c>
      <c r="G96" s="56"/>
      <c r="H96" s="51">
        <v>0</v>
      </c>
      <c r="I96" s="51">
        <v>0</v>
      </c>
    </row>
    <row r="97" spans="1:9">
      <c r="A97" s="52" t="s">
        <v>113</v>
      </c>
      <c r="B97" s="56"/>
      <c r="C97" s="51">
        <v>0</v>
      </c>
      <c r="D97" s="51">
        <v>0</v>
      </c>
      <c r="F97" s="52" t="s">
        <v>114</v>
      </c>
      <c r="G97" s="56"/>
      <c r="H97" s="51">
        <v>0</v>
      </c>
      <c r="I97" s="51">
        <v>0</v>
      </c>
    </row>
    <row r="98" spans="1:9">
      <c r="A98" s="52" t="s">
        <v>115</v>
      </c>
      <c r="B98" s="56"/>
      <c r="C98" s="51">
        <v>0</v>
      </c>
      <c r="D98" s="51">
        <v>0</v>
      </c>
      <c r="F98" s="52" t="s">
        <v>116</v>
      </c>
      <c r="G98" s="56"/>
      <c r="H98" s="51">
        <v>0</v>
      </c>
      <c r="I98" s="51">
        <v>0</v>
      </c>
    </row>
    <row r="99" spans="1:9">
      <c r="A99" s="49" t="s">
        <v>117</v>
      </c>
      <c r="B99" s="56">
        <v>11</v>
      </c>
      <c r="C99" s="51">
        <v>94764.04</v>
      </c>
      <c r="D99" s="51">
        <v>75334.820000000007</v>
      </c>
      <c r="F99" s="49" t="s">
        <v>118</v>
      </c>
      <c r="G99" s="56">
        <v>11</v>
      </c>
      <c r="H99" s="51">
        <v>94764.04</v>
      </c>
      <c r="I99" s="51">
        <v>75334.820000000007</v>
      </c>
    </row>
    <row r="100" spans="1:9">
      <c r="A100" s="29"/>
      <c r="B100" s="57"/>
      <c r="C100" s="31"/>
      <c r="D100" s="31"/>
      <c r="F100" s="29"/>
      <c r="G100" s="57"/>
      <c r="H100" s="31"/>
      <c r="I100" s="31"/>
    </row>
    <row r="101" spans="1:9">
      <c r="A101" s="58" t="s">
        <v>119</v>
      </c>
      <c r="B101" s="59"/>
      <c r="C101" s="60">
        <f>C103+C109+C115+C117+C116</f>
        <v>1389.25</v>
      </c>
      <c r="D101" s="60">
        <f>D103+D109+D115+D117+D116</f>
        <v>1376.75</v>
      </c>
      <c r="F101" s="58" t="s">
        <v>120</v>
      </c>
      <c r="G101" s="59"/>
      <c r="H101" s="60">
        <f>H103+H109+H115+H117+H116</f>
        <v>1389.25</v>
      </c>
      <c r="I101" s="60">
        <f>I103+I109+I115+I117+I116</f>
        <v>1376.75</v>
      </c>
    </row>
    <row r="102" spans="1:9">
      <c r="A102" s="29"/>
      <c r="B102" s="57"/>
      <c r="C102" s="31"/>
      <c r="D102" s="31"/>
      <c r="F102" s="29"/>
      <c r="G102" s="57"/>
      <c r="H102" s="31"/>
      <c r="I102" s="31"/>
    </row>
    <row r="103" spans="1:9">
      <c r="A103" s="52" t="s">
        <v>121</v>
      </c>
      <c r="B103" s="61"/>
      <c r="C103" s="51">
        <v>1389.25</v>
      </c>
      <c r="D103" s="51">
        <v>1376.75</v>
      </c>
      <c r="F103" s="52" t="s">
        <v>122</v>
      </c>
      <c r="G103" s="61"/>
      <c r="H103" s="51">
        <v>1389.25</v>
      </c>
      <c r="I103" s="51">
        <v>1376.75</v>
      </c>
    </row>
    <row r="104" spans="1:9">
      <c r="A104" s="53" t="s">
        <v>123</v>
      </c>
      <c r="B104" s="62"/>
      <c r="C104" s="51"/>
      <c r="D104" s="51"/>
      <c r="F104" s="53" t="s">
        <v>123</v>
      </c>
      <c r="G104" s="62"/>
      <c r="H104" s="51"/>
      <c r="I104" s="51"/>
    </row>
    <row r="105" spans="1:9">
      <c r="A105" s="53" t="s">
        <v>124</v>
      </c>
      <c r="B105" s="62"/>
      <c r="C105" s="51"/>
      <c r="D105" s="51"/>
      <c r="F105" s="53" t="s">
        <v>124</v>
      </c>
      <c r="G105" s="62"/>
      <c r="H105" s="51"/>
      <c r="I105" s="51"/>
    </row>
    <row r="106" spans="1:9">
      <c r="A106" s="53" t="s">
        <v>125</v>
      </c>
      <c r="B106" s="62"/>
      <c r="C106" s="51"/>
      <c r="D106" s="51"/>
      <c r="F106" s="53" t="s">
        <v>125</v>
      </c>
      <c r="G106" s="62"/>
      <c r="H106" s="51"/>
      <c r="I106" s="51"/>
    </row>
    <row r="107" spans="1:9">
      <c r="A107" s="53" t="s">
        <v>126</v>
      </c>
      <c r="B107" s="62"/>
      <c r="C107" s="51"/>
      <c r="D107" s="51"/>
      <c r="F107" s="53" t="s">
        <v>126</v>
      </c>
      <c r="G107" s="62"/>
      <c r="H107" s="51"/>
      <c r="I107" s="51"/>
    </row>
    <row r="108" spans="1:9">
      <c r="A108" s="53"/>
      <c r="B108" s="62"/>
      <c r="C108" s="51">
        <v>0</v>
      </c>
      <c r="D108" s="51">
        <v>0</v>
      </c>
      <c r="F108" s="53"/>
      <c r="G108" s="62"/>
      <c r="H108" s="51">
        <v>0</v>
      </c>
      <c r="I108" s="51">
        <v>0</v>
      </c>
    </row>
    <row r="109" spans="1:9">
      <c r="A109" s="52" t="s">
        <v>127</v>
      </c>
      <c r="B109" s="61"/>
      <c r="C109" s="51">
        <v>0</v>
      </c>
      <c r="D109" s="51">
        <v>0</v>
      </c>
      <c r="F109" s="52" t="s">
        <v>128</v>
      </c>
      <c r="G109" s="61"/>
      <c r="H109" s="51">
        <v>0</v>
      </c>
      <c r="I109" s="51">
        <v>0</v>
      </c>
    </row>
    <row r="110" spans="1:9" hidden="1">
      <c r="A110" s="53" t="s">
        <v>129</v>
      </c>
      <c r="B110" s="62"/>
      <c r="C110" s="51"/>
      <c r="D110" s="51"/>
      <c r="F110" s="53" t="s">
        <v>129</v>
      </c>
      <c r="G110" s="62"/>
      <c r="H110" s="51"/>
      <c r="I110" s="51"/>
    </row>
    <row r="111" spans="1:9" hidden="1">
      <c r="A111" s="53" t="s">
        <v>130</v>
      </c>
      <c r="B111" s="62"/>
      <c r="C111" s="51"/>
      <c r="D111" s="51"/>
      <c r="F111" s="53" t="s">
        <v>130</v>
      </c>
      <c r="G111" s="62"/>
      <c r="H111" s="51"/>
      <c r="I111" s="51"/>
    </row>
    <row r="112" spans="1:9" hidden="1">
      <c r="A112" s="53" t="s">
        <v>131</v>
      </c>
      <c r="B112" s="62"/>
      <c r="C112" s="51"/>
      <c r="D112" s="51"/>
      <c r="F112" s="53" t="s">
        <v>131</v>
      </c>
      <c r="G112" s="62"/>
      <c r="H112" s="51"/>
      <c r="I112" s="51"/>
    </row>
    <row r="113" spans="1:9" hidden="1">
      <c r="A113" s="53" t="s">
        <v>132</v>
      </c>
      <c r="B113" s="62"/>
      <c r="C113" s="51"/>
      <c r="D113" s="51"/>
      <c r="F113" s="53" t="s">
        <v>132</v>
      </c>
      <c r="G113" s="62"/>
      <c r="H113" s="51"/>
      <c r="I113" s="51"/>
    </row>
    <row r="114" spans="1:9" hidden="1">
      <c r="A114" s="53" t="s">
        <v>133</v>
      </c>
      <c r="B114" s="62"/>
      <c r="C114" s="51"/>
      <c r="D114" s="51"/>
      <c r="F114" s="53" t="s">
        <v>133</v>
      </c>
      <c r="G114" s="62"/>
      <c r="H114" s="51"/>
      <c r="I114" s="51"/>
    </row>
    <row r="115" spans="1:9">
      <c r="A115" s="52" t="s">
        <v>134</v>
      </c>
      <c r="B115" s="63"/>
      <c r="C115" s="51">
        <v>0</v>
      </c>
      <c r="D115" s="51">
        <v>0</v>
      </c>
      <c r="F115" s="52" t="s">
        <v>135</v>
      </c>
      <c r="G115" s="63"/>
      <c r="H115" s="51">
        <v>0</v>
      </c>
      <c r="I115" s="51">
        <v>0</v>
      </c>
    </row>
    <row r="116" spans="1:9">
      <c r="A116" s="52" t="s">
        <v>136</v>
      </c>
      <c r="B116" s="63"/>
      <c r="C116" s="51">
        <v>0</v>
      </c>
      <c r="D116" s="51">
        <v>0</v>
      </c>
      <c r="F116" s="52" t="s">
        <v>137</v>
      </c>
      <c r="G116" s="63"/>
      <c r="H116" s="51">
        <v>0</v>
      </c>
      <c r="I116" s="51">
        <v>0</v>
      </c>
    </row>
    <row r="117" spans="1:9">
      <c r="A117" s="52" t="s">
        <v>138</v>
      </c>
      <c r="B117" s="63"/>
      <c r="C117" s="51">
        <v>0</v>
      </c>
      <c r="D117" s="51">
        <v>0</v>
      </c>
      <c r="F117" s="52" t="s">
        <v>139</v>
      </c>
      <c r="G117" s="63"/>
      <c r="H117" s="51">
        <v>0</v>
      </c>
      <c r="I117" s="51">
        <v>0</v>
      </c>
    </row>
    <row r="118" spans="1:9">
      <c r="A118" s="29"/>
      <c r="B118" s="57"/>
      <c r="C118" s="31"/>
      <c r="D118" s="31"/>
      <c r="F118" s="29"/>
      <c r="G118" s="57"/>
      <c r="H118" s="31"/>
      <c r="I118" s="31"/>
    </row>
    <row r="119" spans="1:9">
      <c r="A119" s="44" t="s">
        <v>140</v>
      </c>
      <c r="B119" s="45"/>
      <c r="C119" s="64">
        <f>C121+C122+C123+C129+C133+C143+C132</f>
        <v>42145.990000000005</v>
      </c>
      <c r="D119" s="64">
        <v>31923.86</v>
      </c>
      <c r="F119" s="44" t="s">
        <v>141</v>
      </c>
      <c r="G119" s="45"/>
      <c r="H119" s="64">
        <f>H121+H122+H123+H129+H133+H143+H132</f>
        <v>42145.990000000005</v>
      </c>
      <c r="I119" s="64">
        <v>31923.86</v>
      </c>
    </row>
    <row r="120" spans="1:9">
      <c r="A120" s="29"/>
      <c r="B120" s="57"/>
      <c r="C120" s="31"/>
      <c r="D120" s="31"/>
      <c r="F120" s="29"/>
      <c r="G120" s="57"/>
      <c r="H120" s="31"/>
      <c r="I120" s="31"/>
    </row>
    <row r="121" spans="1:9">
      <c r="A121" s="65" t="s">
        <v>142</v>
      </c>
      <c r="B121" s="66"/>
      <c r="C121" s="51">
        <v>0</v>
      </c>
      <c r="D121" s="51">
        <v>0</v>
      </c>
      <c r="F121" s="65" t="s">
        <v>143</v>
      </c>
      <c r="G121" s="66"/>
      <c r="H121" s="51">
        <v>0</v>
      </c>
      <c r="I121" s="51">
        <v>0</v>
      </c>
    </row>
    <row r="122" spans="1:9">
      <c r="A122" s="65" t="s">
        <v>144</v>
      </c>
      <c r="B122" s="67"/>
      <c r="C122" s="51">
        <v>0</v>
      </c>
      <c r="D122" s="51">
        <v>0</v>
      </c>
      <c r="F122" s="65" t="s">
        <v>145</v>
      </c>
      <c r="G122" s="67"/>
      <c r="H122" s="51">
        <v>0</v>
      </c>
      <c r="I122" s="51">
        <v>0</v>
      </c>
    </row>
    <row r="123" spans="1:9">
      <c r="A123" s="65" t="s">
        <v>146</v>
      </c>
      <c r="B123" s="68"/>
      <c r="C123" s="51">
        <v>0</v>
      </c>
      <c r="D123" s="51">
        <v>0</v>
      </c>
      <c r="F123" s="65" t="s">
        <v>147</v>
      </c>
      <c r="G123" s="68"/>
      <c r="H123" s="51">
        <v>0</v>
      </c>
      <c r="I123" s="51">
        <v>3625</v>
      </c>
    </row>
    <row r="124" spans="1:9" hidden="1">
      <c r="A124" s="53" t="s">
        <v>129</v>
      </c>
      <c r="B124" s="69"/>
      <c r="C124" s="51"/>
      <c r="D124" s="51"/>
      <c r="F124" s="53" t="s">
        <v>129</v>
      </c>
      <c r="G124" s="69"/>
      <c r="H124" s="51"/>
      <c r="I124" s="51"/>
    </row>
    <row r="125" spans="1:9" hidden="1">
      <c r="A125" s="53" t="s">
        <v>130</v>
      </c>
      <c r="B125" s="69"/>
      <c r="C125" s="51"/>
      <c r="D125" s="51"/>
      <c r="F125" s="53" t="s">
        <v>130</v>
      </c>
      <c r="G125" s="69"/>
      <c r="H125" s="51"/>
      <c r="I125" s="51"/>
    </row>
    <row r="126" spans="1:9" hidden="1">
      <c r="A126" s="53" t="s">
        <v>131</v>
      </c>
      <c r="B126" s="69"/>
      <c r="C126" s="51"/>
      <c r="D126" s="51"/>
      <c r="F126" s="53" t="s">
        <v>131</v>
      </c>
      <c r="G126" s="69"/>
      <c r="H126" s="51"/>
      <c r="I126" s="51"/>
    </row>
    <row r="127" spans="1:9" hidden="1">
      <c r="A127" s="53" t="s">
        <v>132</v>
      </c>
      <c r="B127" s="69"/>
      <c r="C127" s="51"/>
      <c r="D127" s="51"/>
      <c r="F127" s="53" t="s">
        <v>132</v>
      </c>
      <c r="G127" s="69"/>
      <c r="H127" s="51"/>
      <c r="I127" s="51"/>
    </row>
    <row r="128" spans="1:9" hidden="1">
      <c r="A128" s="53" t="s">
        <v>148</v>
      </c>
      <c r="B128" s="69"/>
      <c r="C128" s="51"/>
      <c r="D128" s="51"/>
      <c r="F128" s="53" t="s">
        <v>148</v>
      </c>
      <c r="G128" s="69"/>
      <c r="H128" s="51"/>
      <c r="I128" s="51"/>
    </row>
    <row r="129" spans="1:9">
      <c r="A129" s="65" t="s">
        <v>149</v>
      </c>
      <c r="B129" s="68"/>
      <c r="C129" s="51">
        <v>0</v>
      </c>
      <c r="D129" s="51">
        <v>0</v>
      </c>
      <c r="F129" s="65" t="s">
        <v>150</v>
      </c>
      <c r="G129" s="68"/>
      <c r="H129" s="51">
        <v>0</v>
      </c>
      <c r="I129" s="51">
        <v>0</v>
      </c>
    </row>
    <row r="130" spans="1:9" hidden="1">
      <c r="A130" s="70" t="s">
        <v>151</v>
      </c>
      <c r="B130" s="69"/>
      <c r="C130" s="51"/>
      <c r="D130" s="51"/>
      <c r="F130" s="70" t="s">
        <v>151</v>
      </c>
      <c r="G130" s="69"/>
      <c r="H130" s="51"/>
      <c r="I130" s="51"/>
    </row>
    <row r="131" spans="1:9" hidden="1">
      <c r="A131" s="70" t="s">
        <v>152</v>
      </c>
      <c r="B131" s="69"/>
      <c r="C131" s="51"/>
      <c r="D131" s="51"/>
      <c r="F131" s="70" t="s">
        <v>152</v>
      </c>
      <c r="G131" s="69"/>
      <c r="H131" s="51"/>
      <c r="I131" s="51"/>
    </row>
    <row r="132" spans="1:9">
      <c r="A132" s="65" t="s">
        <v>153</v>
      </c>
      <c r="B132" s="69"/>
      <c r="C132" s="51">
        <v>0</v>
      </c>
      <c r="D132" s="51">
        <v>0</v>
      </c>
      <c r="F132" s="65" t="s">
        <v>154</v>
      </c>
      <c r="G132" s="69"/>
      <c r="H132" s="51">
        <v>0</v>
      </c>
      <c r="I132" s="51">
        <v>0</v>
      </c>
    </row>
    <row r="133" spans="1:9">
      <c r="A133" s="65" t="s">
        <v>155</v>
      </c>
      <c r="B133" s="68"/>
      <c r="C133" s="51">
        <v>42145.990000000005</v>
      </c>
      <c r="D133" s="51">
        <v>34784.57</v>
      </c>
      <c r="F133" s="65" t="s">
        <v>156</v>
      </c>
      <c r="G133" s="68"/>
      <c r="H133" s="51">
        <f>H139+H134</f>
        <v>42145.990000000005</v>
      </c>
      <c r="I133" s="51">
        <v>34787.57</v>
      </c>
    </row>
    <row r="134" spans="1:9">
      <c r="A134" s="70" t="s">
        <v>157</v>
      </c>
      <c r="B134" s="67">
        <v>8</v>
      </c>
      <c r="C134" s="55">
        <v>41215.230000000003</v>
      </c>
      <c r="D134" s="55">
        <v>32693.360000000001</v>
      </c>
      <c r="F134" s="70" t="s">
        <v>158</v>
      </c>
      <c r="G134" s="67">
        <v>8</v>
      </c>
      <c r="H134" s="55">
        <v>41215.230000000003</v>
      </c>
      <c r="I134" s="55">
        <v>32693.360000000001</v>
      </c>
    </row>
    <row r="135" spans="1:9" hidden="1">
      <c r="A135" s="70" t="s">
        <v>159</v>
      </c>
      <c r="B135" s="67"/>
      <c r="C135" s="55">
        <v>0</v>
      </c>
      <c r="D135" s="55">
        <v>0</v>
      </c>
      <c r="F135" s="70" t="s">
        <v>159</v>
      </c>
      <c r="G135" s="67"/>
      <c r="H135" s="55">
        <v>0</v>
      </c>
      <c r="I135" s="55">
        <v>0</v>
      </c>
    </row>
    <row r="136" spans="1:9" hidden="1">
      <c r="A136" s="70" t="s">
        <v>160</v>
      </c>
      <c r="B136" s="67"/>
      <c r="C136" s="55">
        <v>0</v>
      </c>
      <c r="D136" s="55">
        <v>0</v>
      </c>
      <c r="F136" s="70" t="s">
        <v>160</v>
      </c>
      <c r="G136" s="67"/>
      <c r="H136" s="55">
        <v>0</v>
      </c>
      <c r="I136" s="55">
        <v>0</v>
      </c>
    </row>
    <row r="137" spans="1:9" hidden="1">
      <c r="A137" s="70" t="s">
        <v>161</v>
      </c>
      <c r="B137" s="67"/>
      <c r="C137" s="55">
        <v>0</v>
      </c>
      <c r="D137" s="55">
        <v>0</v>
      </c>
      <c r="F137" s="70" t="s">
        <v>161</v>
      </c>
      <c r="G137" s="67"/>
      <c r="H137" s="55">
        <v>0</v>
      </c>
      <c r="I137" s="55">
        <v>0</v>
      </c>
    </row>
    <row r="138" spans="1:9" hidden="1">
      <c r="A138" s="70" t="s">
        <v>162</v>
      </c>
      <c r="B138" s="67"/>
      <c r="C138" s="55">
        <v>0</v>
      </c>
      <c r="D138" s="55">
        <v>0</v>
      </c>
      <c r="F138" s="70" t="s">
        <v>162</v>
      </c>
      <c r="G138" s="67"/>
      <c r="H138" s="55">
        <v>0</v>
      </c>
      <c r="I138" s="55">
        <v>0</v>
      </c>
    </row>
    <row r="139" spans="1:9">
      <c r="A139" s="70" t="s">
        <v>163</v>
      </c>
      <c r="B139" s="67">
        <v>10</v>
      </c>
      <c r="C139" s="55">
        <v>930.76</v>
      </c>
      <c r="D139" s="55">
        <v>2091.21</v>
      </c>
      <c r="F139" s="70" t="s">
        <v>164</v>
      </c>
      <c r="G139" s="67">
        <v>10</v>
      </c>
      <c r="H139" s="55">
        <v>930.76</v>
      </c>
      <c r="I139" s="55">
        <v>2091.21</v>
      </c>
    </row>
    <row r="140" spans="1:9" hidden="1">
      <c r="A140" s="70" t="s">
        <v>165</v>
      </c>
      <c r="B140" s="67"/>
      <c r="C140" s="55">
        <v>0</v>
      </c>
      <c r="D140" s="55">
        <v>0</v>
      </c>
      <c r="F140" s="70" t="s">
        <v>165</v>
      </c>
      <c r="G140" s="67"/>
      <c r="H140" s="55">
        <v>0</v>
      </c>
      <c r="I140" s="55">
        <v>0</v>
      </c>
    </row>
    <row r="141" spans="1:9" hidden="1">
      <c r="A141" s="53" t="s">
        <v>166</v>
      </c>
      <c r="B141" s="67"/>
      <c r="C141" s="55">
        <v>0</v>
      </c>
      <c r="D141" s="55">
        <v>0</v>
      </c>
      <c r="F141" s="53" t="s">
        <v>166</v>
      </c>
      <c r="G141" s="67"/>
      <c r="H141" s="55">
        <v>0</v>
      </c>
      <c r="I141" s="55">
        <v>0</v>
      </c>
    </row>
    <row r="142" spans="1:9" hidden="1">
      <c r="A142" s="53" t="s">
        <v>167</v>
      </c>
      <c r="B142" s="67"/>
      <c r="C142" s="55">
        <v>0</v>
      </c>
      <c r="D142" s="55">
        <v>0</v>
      </c>
      <c r="F142" s="53" t="s">
        <v>167</v>
      </c>
      <c r="G142" s="67"/>
      <c r="H142" s="55">
        <v>0</v>
      </c>
      <c r="I142" s="55">
        <v>0</v>
      </c>
    </row>
    <row r="143" spans="1:9">
      <c r="A143" s="65" t="s">
        <v>78</v>
      </c>
      <c r="B143" s="67"/>
      <c r="C143" s="51">
        <v>0</v>
      </c>
      <c r="D143" s="51">
        <v>0</v>
      </c>
      <c r="F143" s="65" t="s">
        <v>168</v>
      </c>
      <c r="G143" s="67"/>
      <c r="H143" s="51">
        <v>0</v>
      </c>
      <c r="I143" s="51">
        <v>0</v>
      </c>
    </row>
    <row r="144" spans="1:9">
      <c r="A144" s="71"/>
      <c r="B144" s="72"/>
      <c r="C144" s="73"/>
      <c r="D144" s="73"/>
      <c r="F144" s="71"/>
      <c r="G144" s="72"/>
      <c r="H144" s="73"/>
      <c r="I144" s="73"/>
    </row>
    <row r="145" spans="1:9">
      <c r="A145" s="44" t="s">
        <v>169</v>
      </c>
      <c r="B145" s="45"/>
      <c r="C145" s="46">
        <f>ROUND(+C119+C101+C82,2)</f>
        <v>312994.11</v>
      </c>
      <c r="D145" s="46">
        <v>280862.09000000003</v>
      </c>
      <c r="F145" s="44" t="s">
        <v>170</v>
      </c>
      <c r="G145" s="45"/>
      <c r="H145" s="46">
        <f>ROUND(+H119+H101+H82,2)</f>
        <v>312994.11</v>
      </c>
      <c r="I145" s="46">
        <v>280862.09000000003</v>
      </c>
    </row>
    <row r="146" spans="1:9">
      <c r="A146" s="2"/>
      <c r="F146" s="2"/>
    </row>
    <row r="147" spans="1:9" ht="12.75" customHeight="1">
      <c r="C147" s="11"/>
      <c r="D147" s="11"/>
      <c r="H147" s="11"/>
      <c r="I147" s="11"/>
    </row>
    <row r="148" spans="1:9">
      <c r="A148" s="2"/>
      <c r="F148" s="2"/>
    </row>
    <row r="149" spans="1:9">
      <c r="A149" s="2"/>
      <c r="F149" s="2"/>
    </row>
    <row r="150" spans="1:9">
      <c r="A150" s="42" t="s">
        <v>171</v>
      </c>
      <c r="B150" s="42" t="str">
        <f>IF(B145-B78=0,"OK","error")</f>
        <v>OK</v>
      </c>
      <c r="C150" s="75" t="str">
        <f>IF(C145-C78=0,"OK","error")</f>
        <v>OK</v>
      </c>
      <c r="D150" s="75" t="str">
        <f>IF(D145-D78=0,"OK","error")</f>
        <v>OK</v>
      </c>
      <c r="F150" s="42" t="s">
        <v>172</v>
      </c>
      <c r="G150" s="42" t="str">
        <f>IF(G145-G78=0,"OK","error")</f>
        <v>OK</v>
      </c>
      <c r="H150" s="75" t="str">
        <f>IF(H145-H78=0,"OK","error")</f>
        <v>OK</v>
      </c>
      <c r="I150" s="75" t="str">
        <f>IF(I145-I78=0,"OK","error")</f>
        <v>OK</v>
      </c>
    </row>
    <row r="152" spans="1:9">
      <c r="A152" s="139"/>
    </row>
    <row r="153" spans="1:9">
      <c r="A153" s="139"/>
    </row>
  </sheetData>
  <mergeCells count="11">
    <mergeCell ref="A1:D1"/>
    <mergeCell ref="F1:I1"/>
    <mergeCell ref="A2:D2"/>
    <mergeCell ref="F2:I2"/>
    <mergeCell ref="A3:A4"/>
    <mergeCell ref="F3:F4"/>
    <mergeCell ref="A80:A81"/>
    <mergeCell ref="F80:F81"/>
    <mergeCell ref="A152:A153"/>
    <mergeCell ref="B3:B4"/>
    <mergeCell ref="B80:B81"/>
  </mergeCells>
  <pageMargins left="0.59055118110236227" right="0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4AA2-A372-470C-88BB-09588AD423BB}">
  <dimension ref="A1:K95"/>
  <sheetViews>
    <sheetView tabSelected="1" workbookViewId="0">
      <selection activeCell="C73" sqref="C73:C74"/>
    </sheetView>
  </sheetViews>
  <sheetFormatPr baseColWidth="10" defaultColWidth="11.42578125" defaultRowHeight="12.75"/>
  <cols>
    <col min="1" max="1" width="87.5703125" style="11" customWidth="1"/>
    <col min="2" max="2" width="14.5703125" style="11" customWidth="1"/>
    <col min="3" max="4" width="14.5703125" style="74" customWidth="1"/>
    <col min="5" max="5" width="11.42578125" style="11"/>
    <col min="6" max="6" width="87.5703125" style="11" customWidth="1"/>
    <col min="7" max="7" width="14.5703125" style="11" customWidth="1"/>
    <col min="8" max="9" width="14.5703125" style="74" customWidth="1"/>
    <col min="10" max="11" width="13" style="11" bestFit="1" customWidth="1"/>
    <col min="12" max="16384" width="11.42578125" style="11"/>
  </cols>
  <sheetData>
    <row r="1" spans="1:9" ht="24.95" customHeight="1">
      <c r="A1" s="1" t="s">
        <v>175</v>
      </c>
      <c r="B1" s="1"/>
      <c r="C1" s="1"/>
      <c r="D1" s="1"/>
      <c r="F1" s="1" t="s">
        <v>1</v>
      </c>
      <c r="G1" s="1"/>
      <c r="H1" s="1"/>
      <c r="I1" s="1"/>
    </row>
    <row r="2" spans="1:9" ht="24.95" customHeight="1">
      <c r="A2" s="76"/>
      <c r="B2" s="76"/>
      <c r="C2" s="76"/>
      <c r="D2" s="76"/>
      <c r="F2" s="76"/>
      <c r="G2" s="76"/>
      <c r="H2" s="76"/>
      <c r="I2" s="76"/>
    </row>
    <row r="3" spans="1:9" ht="20.100000000000001" customHeight="1">
      <c r="A3" s="77" t="s">
        <v>307</v>
      </c>
      <c r="B3" s="3"/>
      <c r="C3" s="3"/>
      <c r="D3" s="3"/>
      <c r="F3" s="77" t="s">
        <v>308</v>
      </c>
      <c r="G3" s="3"/>
      <c r="H3" s="3"/>
      <c r="I3" s="3"/>
    </row>
    <row r="4" spans="1:9" ht="30">
      <c r="A4" s="78"/>
      <c r="B4" s="140" t="s">
        <v>3</v>
      </c>
      <c r="C4" s="79" t="s">
        <v>176</v>
      </c>
      <c r="D4" s="79" t="s">
        <v>176</v>
      </c>
      <c r="F4" s="78"/>
      <c r="G4" s="5" t="s">
        <v>5</v>
      </c>
      <c r="H4" s="80" t="s">
        <v>177</v>
      </c>
      <c r="I4" s="80" t="s">
        <v>177</v>
      </c>
    </row>
    <row r="5" spans="1:9">
      <c r="A5" s="78"/>
      <c r="B5" s="141"/>
      <c r="C5" s="4">
        <v>2024</v>
      </c>
      <c r="D5" s="4">
        <v>2023</v>
      </c>
      <c r="F5" s="78"/>
      <c r="G5" s="7" t="s">
        <v>6</v>
      </c>
      <c r="H5" s="4">
        <v>2024</v>
      </c>
      <c r="I5" s="4">
        <v>2023</v>
      </c>
    </row>
    <row r="6" spans="1:9">
      <c r="A6" s="81" t="s">
        <v>178</v>
      </c>
      <c r="B6" s="82"/>
      <c r="C6" s="83"/>
      <c r="D6" s="83"/>
      <c r="F6" s="81" t="s">
        <v>179</v>
      </c>
      <c r="G6" s="82"/>
      <c r="H6" s="83"/>
      <c r="I6" s="83"/>
    </row>
    <row r="7" spans="1:9">
      <c r="A7" s="84" t="s">
        <v>180</v>
      </c>
      <c r="B7" s="85"/>
      <c r="C7" s="86">
        <f>SUM(C8:C12)</f>
        <v>392160.21</v>
      </c>
      <c r="D7" s="86">
        <f>SUM(D8:D12)</f>
        <v>426767.64</v>
      </c>
      <c r="F7" s="84" t="s">
        <v>181</v>
      </c>
      <c r="G7" s="85"/>
      <c r="H7" s="86">
        <f>SUM(H8:H12)</f>
        <v>392160.21</v>
      </c>
      <c r="I7" s="86">
        <f>SUM(I8:I12)</f>
        <v>426767.64</v>
      </c>
    </row>
    <row r="8" spans="1:9" ht="13.15" hidden="1" customHeight="1">
      <c r="A8" s="87" t="s">
        <v>182</v>
      </c>
      <c r="B8" s="85"/>
      <c r="C8" s="88">
        <v>0</v>
      </c>
      <c r="D8" s="88">
        <v>0</v>
      </c>
      <c r="F8" s="87" t="s">
        <v>182</v>
      </c>
      <c r="G8" s="85"/>
      <c r="H8" s="88">
        <v>0</v>
      </c>
      <c r="I8" s="88">
        <v>0</v>
      </c>
    </row>
    <row r="9" spans="1:9">
      <c r="A9" s="87" t="s">
        <v>183</v>
      </c>
      <c r="B9" s="85"/>
      <c r="C9" s="88">
        <v>48234.21</v>
      </c>
      <c r="D9" s="88">
        <v>82754.64</v>
      </c>
      <c r="F9" s="87" t="s">
        <v>184</v>
      </c>
      <c r="G9" s="85"/>
      <c r="H9" s="88">
        <v>48234.21</v>
      </c>
      <c r="I9" s="88">
        <v>82754.64</v>
      </c>
    </row>
    <row r="10" spans="1:9">
      <c r="A10" s="87" t="s">
        <v>185</v>
      </c>
      <c r="B10" s="85"/>
      <c r="C10" s="88">
        <v>0</v>
      </c>
      <c r="D10" s="88">
        <v>0</v>
      </c>
      <c r="F10" s="87" t="s">
        <v>186</v>
      </c>
      <c r="G10" s="85"/>
      <c r="H10" s="88">
        <v>0</v>
      </c>
      <c r="I10" s="88">
        <v>0</v>
      </c>
    </row>
    <row r="11" spans="1:9">
      <c r="A11" s="89" t="s">
        <v>187</v>
      </c>
      <c r="B11" s="85">
        <v>11</v>
      </c>
      <c r="C11" s="88">
        <v>343926</v>
      </c>
      <c r="D11" s="88">
        <v>344013</v>
      </c>
      <c r="F11" s="89" t="s">
        <v>188</v>
      </c>
      <c r="G11" s="85">
        <v>11</v>
      </c>
      <c r="H11" s="88">
        <v>343926</v>
      </c>
      <c r="I11" s="88">
        <v>344013</v>
      </c>
    </row>
    <row r="12" spans="1:9" ht="13.15" hidden="1" customHeight="1">
      <c r="A12" s="87" t="s">
        <v>189</v>
      </c>
      <c r="B12" s="85"/>
      <c r="C12" s="88">
        <v>0</v>
      </c>
      <c r="D12" s="88">
        <v>0</v>
      </c>
      <c r="F12" s="87" t="s">
        <v>189</v>
      </c>
      <c r="G12" s="85"/>
      <c r="H12" s="88">
        <v>0</v>
      </c>
      <c r="I12" s="88">
        <v>0</v>
      </c>
    </row>
    <row r="13" spans="1:9">
      <c r="A13" s="84" t="s">
        <v>190</v>
      </c>
      <c r="B13" s="85"/>
      <c r="C13" s="90">
        <v>0</v>
      </c>
      <c r="D13" s="90">
        <v>0</v>
      </c>
      <c r="F13" s="84" t="s">
        <v>191</v>
      </c>
      <c r="G13" s="85"/>
      <c r="H13" s="90">
        <v>0</v>
      </c>
      <c r="I13" s="90">
        <v>0</v>
      </c>
    </row>
    <row r="14" spans="1:9">
      <c r="A14" s="84" t="s">
        <v>192</v>
      </c>
      <c r="B14" s="85"/>
      <c r="C14" s="90">
        <v>0</v>
      </c>
      <c r="D14" s="90">
        <v>0</v>
      </c>
      <c r="F14" s="84" t="s">
        <v>193</v>
      </c>
      <c r="G14" s="85"/>
      <c r="H14" s="90">
        <v>0</v>
      </c>
      <c r="I14" s="90">
        <v>0</v>
      </c>
    </row>
    <row r="15" spans="1:9" ht="13.15" hidden="1" customHeight="1">
      <c r="A15" s="87" t="s">
        <v>194</v>
      </c>
      <c r="B15" s="85"/>
      <c r="C15" s="88">
        <v>0</v>
      </c>
      <c r="D15" s="88">
        <v>0</v>
      </c>
      <c r="F15" s="87" t="s">
        <v>194</v>
      </c>
      <c r="G15" s="85"/>
      <c r="H15" s="88">
        <v>0</v>
      </c>
      <c r="I15" s="88">
        <v>0</v>
      </c>
    </row>
    <row r="16" spans="1:9" ht="13.15" hidden="1" customHeight="1">
      <c r="A16" s="87" t="s">
        <v>195</v>
      </c>
      <c r="B16" s="85"/>
      <c r="C16" s="88">
        <v>0</v>
      </c>
      <c r="D16" s="88">
        <v>0</v>
      </c>
      <c r="F16" s="87" t="s">
        <v>195</v>
      </c>
      <c r="G16" s="85"/>
      <c r="H16" s="88">
        <v>0</v>
      </c>
      <c r="I16" s="88">
        <v>0</v>
      </c>
    </row>
    <row r="17" spans="1:9" ht="13.15" hidden="1" customHeight="1">
      <c r="A17" s="87" t="s">
        <v>196</v>
      </c>
      <c r="B17" s="85"/>
      <c r="C17" s="88">
        <v>0</v>
      </c>
      <c r="D17" s="88">
        <v>0</v>
      </c>
      <c r="F17" s="87" t="s">
        <v>196</v>
      </c>
      <c r="G17" s="85"/>
      <c r="H17" s="88">
        <v>0</v>
      </c>
      <c r="I17" s="88">
        <v>0</v>
      </c>
    </row>
    <row r="18" spans="1:9" ht="13.15" hidden="1" customHeight="1">
      <c r="A18" s="87" t="s">
        <v>197</v>
      </c>
      <c r="B18" s="85"/>
      <c r="C18" s="88">
        <v>0</v>
      </c>
      <c r="D18" s="88">
        <v>0</v>
      </c>
      <c r="F18" s="87" t="s">
        <v>197</v>
      </c>
      <c r="G18" s="85"/>
      <c r="H18" s="88">
        <v>0</v>
      </c>
      <c r="I18" s="88">
        <v>0</v>
      </c>
    </row>
    <row r="19" spans="1:9">
      <c r="A19" s="84" t="s">
        <v>198</v>
      </c>
      <c r="B19" s="91"/>
      <c r="C19" s="90">
        <v>0</v>
      </c>
      <c r="D19" s="90">
        <v>0</v>
      </c>
      <c r="F19" s="84" t="s">
        <v>199</v>
      </c>
      <c r="G19" s="91"/>
      <c r="H19" s="90">
        <v>0</v>
      </c>
      <c r="I19" s="90">
        <v>0</v>
      </c>
    </row>
    <row r="20" spans="1:9">
      <c r="A20" s="84" t="s">
        <v>200</v>
      </c>
      <c r="B20" s="92"/>
      <c r="C20" s="90">
        <v>0</v>
      </c>
      <c r="D20" s="90">
        <v>0</v>
      </c>
      <c r="F20" s="84" t="s">
        <v>201</v>
      </c>
      <c r="G20" s="92"/>
      <c r="H20" s="90">
        <v>0</v>
      </c>
      <c r="I20" s="90">
        <v>0</v>
      </c>
    </row>
    <row r="21" spans="1:9">
      <c r="A21" s="84" t="s">
        <v>202</v>
      </c>
      <c r="B21" s="93">
        <v>12</v>
      </c>
      <c r="C21" s="90">
        <v>-26811.59</v>
      </c>
      <c r="D21" s="90">
        <v>-12295.11</v>
      </c>
      <c r="F21" s="84" t="s">
        <v>203</v>
      </c>
      <c r="G21" s="93">
        <v>12</v>
      </c>
      <c r="H21" s="90">
        <v>-26811.59</v>
      </c>
      <c r="I21" s="90">
        <v>-12295.11</v>
      </c>
    </row>
    <row r="22" spans="1:9">
      <c r="A22" s="84" t="s">
        <v>204</v>
      </c>
      <c r="B22" s="94"/>
      <c r="C22" s="90">
        <v>0</v>
      </c>
      <c r="D22" s="90">
        <v>0</v>
      </c>
      <c r="F22" s="84" t="s">
        <v>205</v>
      </c>
      <c r="G22" s="94"/>
      <c r="H22" s="90">
        <v>0</v>
      </c>
      <c r="I22" s="90">
        <v>0</v>
      </c>
    </row>
    <row r="23" spans="1:9">
      <c r="A23" s="84" t="s">
        <v>206</v>
      </c>
      <c r="B23" s="94"/>
      <c r="C23" s="86">
        <v>0</v>
      </c>
      <c r="D23" s="86">
        <v>0</v>
      </c>
      <c r="F23" s="84" t="s">
        <v>207</v>
      </c>
      <c r="G23" s="94"/>
      <c r="H23" s="86">
        <v>0</v>
      </c>
      <c r="I23" s="86">
        <v>0</v>
      </c>
    </row>
    <row r="24" spans="1:9" ht="13.15" hidden="1" customHeight="1">
      <c r="A24" s="87" t="s">
        <v>208</v>
      </c>
      <c r="B24" s="91"/>
      <c r="C24" s="88">
        <v>0</v>
      </c>
      <c r="D24" s="88">
        <v>0</v>
      </c>
      <c r="F24" s="87" t="s">
        <v>208</v>
      </c>
      <c r="G24" s="91"/>
      <c r="H24" s="88">
        <v>0</v>
      </c>
      <c r="I24" s="88">
        <v>0</v>
      </c>
    </row>
    <row r="25" spans="1:9" ht="13.15" hidden="1" customHeight="1">
      <c r="A25" s="87" t="s">
        <v>209</v>
      </c>
      <c r="B25" s="91"/>
      <c r="C25" s="88">
        <v>0</v>
      </c>
      <c r="D25" s="88">
        <v>0</v>
      </c>
      <c r="F25" s="87" t="s">
        <v>209</v>
      </c>
      <c r="G25" s="91"/>
      <c r="H25" s="88">
        <v>0</v>
      </c>
      <c r="I25" s="88">
        <v>0</v>
      </c>
    </row>
    <row r="26" spans="1:9" ht="13.15" hidden="1" customHeight="1">
      <c r="A26" s="87" t="s">
        <v>210</v>
      </c>
      <c r="B26" s="92"/>
      <c r="C26" s="88">
        <v>0</v>
      </c>
      <c r="D26" s="88">
        <v>0</v>
      </c>
      <c r="F26" s="87" t="s">
        <v>210</v>
      </c>
      <c r="G26" s="92"/>
      <c r="H26" s="88">
        <v>0</v>
      </c>
      <c r="I26" s="88">
        <v>0</v>
      </c>
    </row>
    <row r="27" spans="1:9">
      <c r="A27" s="84" t="s">
        <v>211</v>
      </c>
      <c r="B27" s="94">
        <v>12</v>
      </c>
      <c r="C27" s="86">
        <v>-359866.63</v>
      </c>
      <c r="D27" s="86">
        <v>-422888.3</v>
      </c>
      <c r="F27" s="84" t="s">
        <v>212</v>
      </c>
      <c r="G27" s="94">
        <v>12</v>
      </c>
      <c r="H27" s="86">
        <v>-359866.63</v>
      </c>
      <c r="I27" s="86">
        <v>-422888.3</v>
      </c>
    </row>
    <row r="28" spans="1:9">
      <c r="A28" s="87" t="s">
        <v>213</v>
      </c>
      <c r="B28" s="92"/>
      <c r="C28" s="88">
        <v>-359866.63</v>
      </c>
      <c r="D28" s="88">
        <v>-422888.3</v>
      </c>
      <c r="F28" s="87" t="s">
        <v>214</v>
      </c>
      <c r="G28" s="92"/>
      <c r="H28" s="88">
        <v>-359866.63</v>
      </c>
      <c r="I28" s="88">
        <v>-422888.3</v>
      </c>
    </row>
    <row r="29" spans="1:9" ht="13.15" hidden="1" customHeight="1">
      <c r="A29" s="87" t="s">
        <v>215</v>
      </c>
      <c r="B29" s="91"/>
      <c r="C29" s="88">
        <v>0</v>
      </c>
      <c r="D29" s="88">
        <v>0</v>
      </c>
      <c r="F29" s="87" t="s">
        <v>215</v>
      </c>
      <c r="G29" s="91"/>
      <c r="H29" s="88">
        <v>0</v>
      </c>
      <c r="I29" s="88">
        <v>0</v>
      </c>
    </row>
    <row r="30" spans="1:9" ht="13.15" hidden="1" customHeight="1">
      <c r="A30" s="87" t="s">
        <v>216</v>
      </c>
      <c r="B30" s="91"/>
      <c r="C30" s="88">
        <v>0</v>
      </c>
      <c r="D30" s="88">
        <v>0</v>
      </c>
      <c r="F30" s="87" t="s">
        <v>216</v>
      </c>
      <c r="G30" s="91"/>
      <c r="H30" s="88">
        <v>0</v>
      </c>
      <c r="I30" s="88">
        <v>0</v>
      </c>
    </row>
    <row r="31" spans="1:9" ht="13.15" hidden="1" customHeight="1">
      <c r="A31" s="87" t="s">
        <v>217</v>
      </c>
      <c r="B31" s="91"/>
      <c r="C31" s="88">
        <v>0</v>
      </c>
      <c r="D31" s="88">
        <v>0</v>
      </c>
      <c r="F31" s="87" t="s">
        <v>217</v>
      </c>
      <c r="G31" s="91"/>
      <c r="H31" s="88">
        <v>0</v>
      </c>
      <c r="I31" s="88">
        <v>0</v>
      </c>
    </row>
    <row r="32" spans="1:9">
      <c r="A32" s="84" t="s">
        <v>218</v>
      </c>
      <c r="B32" s="94">
        <v>5</v>
      </c>
      <c r="C32" s="86">
        <v>-5503.89</v>
      </c>
      <c r="D32" s="86">
        <v>-5908.76</v>
      </c>
      <c r="F32" s="84" t="s">
        <v>219</v>
      </c>
      <c r="G32" s="94">
        <v>5</v>
      </c>
      <c r="H32" s="86">
        <v>-5503.89</v>
      </c>
      <c r="I32" s="86">
        <v>-5908.76</v>
      </c>
    </row>
    <row r="33" spans="1:9">
      <c r="A33" s="84" t="s">
        <v>220</v>
      </c>
      <c r="B33" s="93">
        <v>11</v>
      </c>
      <c r="C33" s="95">
        <v>5350.78</v>
      </c>
      <c r="D33" s="95">
        <v>5943.21</v>
      </c>
      <c r="F33" s="84" t="s">
        <v>221</v>
      </c>
      <c r="G33" s="93">
        <v>11</v>
      </c>
      <c r="H33" s="95">
        <v>5350.78</v>
      </c>
      <c r="I33" s="95">
        <v>5943.21</v>
      </c>
    </row>
    <row r="34" spans="1:9">
      <c r="A34" s="87" t="s">
        <v>222</v>
      </c>
      <c r="B34" s="93"/>
      <c r="C34" s="88">
        <v>5350.78</v>
      </c>
      <c r="D34" s="88">
        <v>5943.21</v>
      </c>
      <c r="F34" s="87" t="s">
        <v>223</v>
      </c>
      <c r="G34" s="93"/>
      <c r="H34" s="88">
        <v>5350.78</v>
      </c>
      <c r="I34" s="88">
        <v>5943.21</v>
      </c>
    </row>
    <row r="35" spans="1:9" ht="13.15" hidden="1" customHeight="1">
      <c r="A35" s="87" t="s">
        <v>224</v>
      </c>
      <c r="B35" s="93"/>
      <c r="C35" s="88">
        <v>0</v>
      </c>
      <c r="D35" s="88">
        <v>0</v>
      </c>
      <c r="F35" s="87" t="s">
        <v>224</v>
      </c>
      <c r="G35" s="93"/>
      <c r="H35" s="88">
        <v>0</v>
      </c>
      <c r="I35" s="88">
        <v>0</v>
      </c>
    </row>
    <row r="36" spans="1:9">
      <c r="A36" s="84" t="s">
        <v>225</v>
      </c>
      <c r="B36" s="93"/>
      <c r="C36" s="86">
        <v>0</v>
      </c>
      <c r="D36" s="86">
        <v>0</v>
      </c>
      <c r="F36" s="84" t="s">
        <v>226</v>
      </c>
      <c r="G36" s="93"/>
      <c r="H36" s="86">
        <v>0</v>
      </c>
      <c r="I36" s="86">
        <v>0</v>
      </c>
    </row>
    <row r="37" spans="1:9" ht="13.5" thickBot="1">
      <c r="A37" s="84" t="s">
        <v>227</v>
      </c>
      <c r="B37" s="94"/>
      <c r="C37" s="86">
        <f>SUM(C38:C39)</f>
        <v>0</v>
      </c>
      <c r="D37" s="86">
        <v>0</v>
      </c>
      <c r="F37" s="84" t="s">
        <v>228</v>
      </c>
      <c r="G37" s="94"/>
      <c r="H37" s="86">
        <v>0</v>
      </c>
      <c r="I37" s="86">
        <v>0</v>
      </c>
    </row>
    <row r="38" spans="1:9" ht="13.9" hidden="1" customHeight="1">
      <c r="A38" s="87" t="s">
        <v>229</v>
      </c>
      <c r="B38" s="92"/>
      <c r="C38" s="88">
        <v>0</v>
      </c>
      <c r="D38" s="88">
        <v>0</v>
      </c>
      <c r="F38" s="87" t="s">
        <v>229</v>
      </c>
      <c r="G38" s="92"/>
      <c r="H38" s="88">
        <v>0</v>
      </c>
      <c r="I38" s="88">
        <v>0</v>
      </c>
    </row>
    <row r="39" spans="1:9" ht="13.9" hidden="1" customHeight="1">
      <c r="A39" s="89" t="s">
        <v>230</v>
      </c>
      <c r="B39" s="96"/>
      <c r="C39" s="88">
        <v>0</v>
      </c>
      <c r="D39" s="88">
        <v>0</v>
      </c>
      <c r="F39" s="89" t="s">
        <v>230</v>
      </c>
      <c r="G39" s="96"/>
      <c r="H39" s="88">
        <v>0</v>
      </c>
      <c r="I39" s="88">
        <v>0</v>
      </c>
    </row>
    <row r="40" spans="1:9" ht="17.100000000000001" customHeight="1" thickTop="1" thickBot="1">
      <c r="A40" s="97" t="s">
        <v>231</v>
      </c>
      <c r="B40" s="98"/>
      <c r="C40" s="99">
        <f>+C37+C36+C33+C32+C27+C23+C22+C21+C20+C19+C14+C13+C7</f>
        <v>5328.8800000000047</v>
      </c>
      <c r="D40" s="99">
        <f>+D37+D36+D33+D32+D27+D23+D22+D21+D20+D19+D14+D13+D7</f>
        <v>-8381.3199999999488</v>
      </c>
      <c r="F40" s="97" t="s">
        <v>232</v>
      </c>
      <c r="G40" s="98"/>
      <c r="H40" s="99">
        <f>+H37+H36+H33+H32+H27+H23+H22+H21+H20+H19+H14+H13+H7</f>
        <v>5328.8800000000047</v>
      </c>
      <c r="I40" s="99">
        <f>+I37+I36+I33+I32+I27+I23+I22+I21+I20+I19+I14+I13+I7</f>
        <v>-8381.3199999999488</v>
      </c>
    </row>
    <row r="41" spans="1:9" ht="13.5" thickTop="1">
      <c r="A41" s="100" t="s">
        <v>233</v>
      </c>
      <c r="B41" s="101"/>
      <c r="C41" s="102">
        <f>+C42+C45</f>
        <v>0.1</v>
      </c>
      <c r="D41" s="102">
        <v>0.1</v>
      </c>
      <c r="F41" s="100" t="s">
        <v>234</v>
      </c>
      <c r="G41" s="101"/>
      <c r="H41" s="102">
        <v>0.1</v>
      </c>
      <c r="I41" s="102">
        <v>0.1</v>
      </c>
    </row>
    <row r="42" spans="1:9" ht="13.15" customHeight="1">
      <c r="A42" s="87" t="s">
        <v>235</v>
      </c>
      <c r="B42" s="92"/>
      <c r="C42" s="103">
        <f>+C43+C44</f>
        <v>0.1</v>
      </c>
      <c r="D42" s="103">
        <v>0.1</v>
      </c>
      <c r="F42" s="87" t="s">
        <v>236</v>
      </c>
      <c r="G42" s="92"/>
      <c r="H42" s="103">
        <v>0.1</v>
      </c>
      <c r="I42" s="103">
        <v>0.1</v>
      </c>
    </row>
    <row r="43" spans="1:9" ht="13.15" customHeight="1">
      <c r="A43" s="87" t="s">
        <v>237</v>
      </c>
      <c r="B43" s="91"/>
      <c r="C43" s="88">
        <v>0</v>
      </c>
      <c r="D43" s="88">
        <v>0</v>
      </c>
      <c r="F43" s="104" t="s">
        <v>238</v>
      </c>
      <c r="G43" s="91"/>
      <c r="H43" s="88">
        <v>0</v>
      </c>
      <c r="I43" s="88">
        <v>0</v>
      </c>
    </row>
    <row r="44" spans="1:9" ht="13.15" customHeight="1">
      <c r="A44" s="87" t="s">
        <v>239</v>
      </c>
      <c r="B44" s="91"/>
      <c r="C44" s="88">
        <v>0.1</v>
      </c>
      <c r="D44" s="88">
        <v>0.1</v>
      </c>
      <c r="F44" s="104" t="s">
        <v>240</v>
      </c>
      <c r="G44" s="91"/>
      <c r="H44" s="88">
        <v>0.1</v>
      </c>
      <c r="I44" s="88">
        <v>0.1</v>
      </c>
    </row>
    <row r="45" spans="1:9" ht="13.15" hidden="1" customHeight="1">
      <c r="A45" s="87" t="s">
        <v>241</v>
      </c>
      <c r="B45" s="92"/>
      <c r="C45" s="103">
        <f>+C46+C47</f>
        <v>0</v>
      </c>
      <c r="D45" s="103">
        <v>0</v>
      </c>
      <c r="F45" s="87" t="s">
        <v>241</v>
      </c>
      <c r="G45" s="92"/>
      <c r="H45" s="103">
        <v>0</v>
      </c>
      <c r="I45" s="103">
        <v>0</v>
      </c>
    </row>
    <row r="46" spans="1:9" ht="13.15" hidden="1" customHeight="1">
      <c r="A46" s="104" t="s">
        <v>242</v>
      </c>
      <c r="B46" s="91"/>
      <c r="C46" s="88">
        <v>0</v>
      </c>
      <c r="D46" s="88">
        <v>0</v>
      </c>
      <c r="F46" s="104" t="s">
        <v>242</v>
      </c>
      <c r="G46" s="91"/>
      <c r="H46" s="88">
        <v>0</v>
      </c>
      <c r="I46" s="88">
        <v>0</v>
      </c>
    </row>
    <row r="47" spans="1:9" ht="13.15" hidden="1" customHeight="1">
      <c r="A47" s="104" t="s">
        <v>243</v>
      </c>
      <c r="B47" s="91"/>
      <c r="C47" s="88">
        <v>0</v>
      </c>
      <c r="D47" s="88">
        <v>0</v>
      </c>
      <c r="F47" s="104" t="s">
        <v>243</v>
      </c>
      <c r="G47" s="91"/>
      <c r="H47" s="88">
        <v>0</v>
      </c>
      <c r="I47" s="88">
        <v>0</v>
      </c>
    </row>
    <row r="48" spans="1:9">
      <c r="A48" s="100" t="s">
        <v>244</v>
      </c>
      <c r="B48" s="94"/>
      <c r="C48" s="86">
        <f>SUM(C49:C51)</f>
        <v>0</v>
      </c>
      <c r="D48" s="86">
        <v>0</v>
      </c>
      <c r="F48" s="84" t="s">
        <v>245</v>
      </c>
      <c r="G48" s="94"/>
      <c r="H48" s="86">
        <v>0</v>
      </c>
      <c r="I48" s="86">
        <v>0</v>
      </c>
    </row>
    <row r="49" spans="1:9" ht="13.15" hidden="1" customHeight="1">
      <c r="A49" s="105" t="s">
        <v>246</v>
      </c>
      <c r="B49" s="91"/>
      <c r="C49" s="88">
        <v>0</v>
      </c>
      <c r="D49" s="88">
        <v>0</v>
      </c>
      <c r="F49" s="87" t="s">
        <v>247</v>
      </c>
      <c r="G49" s="91"/>
      <c r="H49" s="88">
        <v>0</v>
      </c>
      <c r="I49" s="88">
        <v>0</v>
      </c>
    </row>
    <row r="50" spans="1:9" ht="13.15" hidden="1" customHeight="1">
      <c r="A50" s="105" t="s">
        <v>248</v>
      </c>
      <c r="B50" s="91"/>
      <c r="C50" s="88">
        <v>0</v>
      </c>
      <c r="D50" s="88">
        <v>0</v>
      </c>
      <c r="F50" s="87" t="s">
        <v>249</v>
      </c>
      <c r="G50" s="91"/>
      <c r="H50" s="88">
        <v>0</v>
      </c>
      <c r="I50" s="88">
        <v>0</v>
      </c>
    </row>
    <row r="51" spans="1:9" ht="13.15" hidden="1" customHeight="1">
      <c r="A51" s="105" t="s">
        <v>250</v>
      </c>
      <c r="B51" s="91"/>
      <c r="C51" s="88">
        <v>0</v>
      </c>
      <c r="D51" s="88">
        <v>0</v>
      </c>
      <c r="F51" s="87" t="s">
        <v>251</v>
      </c>
      <c r="G51" s="91"/>
      <c r="H51" s="88">
        <v>0</v>
      </c>
      <c r="I51" s="88">
        <v>0</v>
      </c>
    </row>
    <row r="52" spans="1:9">
      <c r="A52" s="100" t="s">
        <v>246</v>
      </c>
      <c r="B52" s="94"/>
      <c r="C52" s="86">
        <f>SUM(C53:C54)</f>
        <v>0</v>
      </c>
      <c r="D52" s="86">
        <v>0</v>
      </c>
      <c r="F52" s="84" t="s">
        <v>252</v>
      </c>
      <c r="G52" s="94"/>
      <c r="H52" s="86">
        <v>0</v>
      </c>
      <c r="I52" s="86">
        <v>0</v>
      </c>
    </row>
    <row r="53" spans="1:9" ht="13.15" hidden="1" customHeight="1">
      <c r="A53" s="105" t="s">
        <v>248</v>
      </c>
      <c r="B53" s="94"/>
      <c r="C53" s="88">
        <v>0</v>
      </c>
      <c r="D53" s="88">
        <v>0</v>
      </c>
      <c r="F53" s="87" t="s">
        <v>253</v>
      </c>
      <c r="G53" s="94"/>
      <c r="H53" s="88">
        <v>0</v>
      </c>
      <c r="I53" s="88">
        <v>0</v>
      </c>
    </row>
    <row r="54" spans="1:9" ht="13.15" hidden="1" customHeight="1">
      <c r="A54" s="105" t="s">
        <v>250</v>
      </c>
      <c r="B54" s="94"/>
      <c r="C54" s="88">
        <v>0</v>
      </c>
      <c r="D54" s="88">
        <v>0</v>
      </c>
      <c r="F54" s="87" t="s">
        <v>254</v>
      </c>
      <c r="G54" s="94"/>
      <c r="H54" s="88">
        <v>0</v>
      </c>
      <c r="I54" s="88">
        <v>0</v>
      </c>
    </row>
    <row r="55" spans="1:9">
      <c r="A55" s="84" t="s">
        <v>248</v>
      </c>
      <c r="B55" s="93"/>
      <c r="C55" s="90">
        <v>0</v>
      </c>
      <c r="D55" s="90">
        <v>0</v>
      </c>
      <c r="F55" s="84" t="s">
        <v>255</v>
      </c>
      <c r="G55" s="93"/>
      <c r="H55" s="90">
        <v>0</v>
      </c>
      <c r="I55" s="90">
        <v>0</v>
      </c>
    </row>
    <row r="56" spans="1:9">
      <c r="A56" s="84" t="s">
        <v>250</v>
      </c>
      <c r="B56" s="94"/>
      <c r="C56" s="86">
        <f>SUM(C57:C58)</f>
        <v>0</v>
      </c>
      <c r="D56" s="86">
        <v>0</v>
      </c>
      <c r="F56" s="84" t="s">
        <v>256</v>
      </c>
      <c r="G56" s="94"/>
      <c r="H56" s="86">
        <v>0</v>
      </c>
      <c r="I56" s="86">
        <v>0</v>
      </c>
    </row>
    <row r="57" spans="1:9" ht="13.15" hidden="1" customHeight="1">
      <c r="A57" s="106" t="s">
        <v>229</v>
      </c>
      <c r="B57" s="107"/>
      <c r="C57" s="88">
        <v>0</v>
      </c>
      <c r="D57" s="88">
        <v>0</v>
      </c>
      <c r="F57" s="106" t="s">
        <v>229</v>
      </c>
      <c r="G57" s="107"/>
      <c r="H57" s="88">
        <v>0</v>
      </c>
      <c r="I57" s="88">
        <v>0</v>
      </c>
    </row>
    <row r="58" spans="1:9" ht="13.5" thickBot="1">
      <c r="A58" s="108" t="s">
        <v>257</v>
      </c>
      <c r="B58" s="109"/>
      <c r="C58" s="88">
        <v>0</v>
      </c>
      <c r="D58" s="88">
        <v>0</v>
      </c>
      <c r="F58" s="108" t="s">
        <v>258</v>
      </c>
      <c r="G58" s="109"/>
      <c r="H58" s="88">
        <v>0</v>
      </c>
      <c r="I58" s="88">
        <v>0</v>
      </c>
    </row>
    <row r="59" spans="1:9" ht="15" customHeight="1" thickTop="1" thickBot="1">
      <c r="A59" s="110" t="s">
        <v>259</v>
      </c>
      <c r="B59" s="98"/>
      <c r="C59" s="99">
        <v>0</v>
      </c>
      <c r="D59" s="99">
        <v>0</v>
      </c>
      <c r="F59" s="110" t="s">
        <v>260</v>
      </c>
      <c r="G59" s="98"/>
      <c r="H59" s="99">
        <v>0</v>
      </c>
      <c r="I59" s="99">
        <v>0</v>
      </c>
    </row>
    <row r="60" spans="1:9" ht="15" customHeight="1" thickTop="1" thickBot="1">
      <c r="A60" s="110" t="s">
        <v>261</v>
      </c>
      <c r="B60" s="98"/>
      <c r="C60" s="99">
        <f>C40+C59</f>
        <v>5328.8800000000047</v>
      </c>
      <c r="D60" s="99">
        <f>D40+D59</f>
        <v>-8381.3199999999488</v>
      </c>
      <c r="F60" s="110" t="s">
        <v>262</v>
      </c>
      <c r="G60" s="98"/>
      <c r="H60" s="99">
        <f>H40+H59</f>
        <v>5328.8800000000047</v>
      </c>
      <c r="I60" s="99">
        <f>I40+I59</f>
        <v>-8381.3199999999488</v>
      </c>
    </row>
    <row r="61" spans="1:9" ht="14.25" thickTop="1" thickBot="1">
      <c r="A61" s="111" t="s">
        <v>263</v>
      </c>
      <c r="B61" s="112"/>
      <c r="C61" s="113">
        <v>0</v>
      </c>
      <c r="D61" s="113">
        <v>0</v>
      </c>
      <c r="F61" s="111" t="s">
        <v>264</v>
      </c>
      <c r="G61" s="112"/>
      <c r="H61" s="113">
        <v>0</v>
      </c>
      <c r="I61" s="113">
        <v>0</v>
      </c>
    </row>
    <row r="62" spans="1:9" ht="15" customHeight="1" thickTop="1" thickBot="1">
      <c r="A62" s="110" t="s">
        <v>265</v>
      </c>
      <c r="B62" s="114"/>
      <c r="C62" s="115">
        <f>+C60+C61</f>
        <v>5328.8800000000047</v>
      </c>
      <c r="D62" s="115">
        <f>+D60+D61</f>
        <v>-8381.3199999999488</v>
      </c>
      <c r="F62" s="110" t="s">
        <v>266</v>
      </c>
      <c r="G62" s="114"/>
      <c r="H62" s="115">
        <f>+H60+H61</f>
        <v>5328.8800000000047</v>
      </c>
      <c r="I62" s="115">
        <v>-8381.3199999999488</v>
      </c>
    </row>
    <row r="63" spans="1:9" ht="15" customHeight="1" thickTop="1" thickBot="1">
      <c r="A63" s="116" t="s">
        <v>267</v>
      </c>
      <c r="B63" s="117"/>
      <c r="C63" s="118"/>
      <c r="D63" s="118"/>
      <c r="F63" s="116" t="s">
        <v>268</v>
      </c>
      <c r="G63" s="117"/>
      <c r="H63" s="118"/>
      <c r="I63" s="118"/>
    </row>
    <row r="64" spans="1:9" ht="14.25" thickTop="1" thickBot="1">
      <c r="A64" s="84" t="s">
        <v>269</v>
      </c>
      <c r="B64" s="112"/>
      <c r="C64" s="119"/>
      <c r="D64" s="119"/>
      <c r="F64" s="111" t="s">
        <v>270</v>
      </c>
      <c r="G64" s="112"/>
      <c r="H64" s="119"/>
      <c r="I64" s="119"/>
    </row>
    <row r="65" spans="1:11" ht="15" customHeight="1" thickTop="1" thickBot="1">
      <c r="A65" s="84" t="s">
        <v>271</v>
      </c>
      <c r="B65" s="120"/>
      <c r="C65" s="121">
        <f>C62+C64</f>
        <v>5328.8800000000047</v>
      </c>
      <c r="D65" s="121">
        <f>D62+D64</f>
        <v>-8381.3199999999488</v>
      </c>
      <c r="F65" s="110" t="s">
        <v>272</v>
      </c>
      <c r="G65" s="120"/>
      <c r="H65" s="121">
        <f>H62+H64</f>
        <v>5328.8800000000047</v>
      </c>
      <c r="I65" s="121">
        <f>I62+I64</f>
        <v>-8381.3199999999488</v>
      </c>
    </row>
    <row r="66" spans="1:11" ht="15" customHeight="1" thickTop="1" thickBot="1">
      <c r="A66" s="116" t="s">
        <v>273</v>
      </c>
      <c r="B66" s="122"/>
      <c r="C66" s="123"/>
      <c r="D66" s="123"/>
      <c r="F66" s="124" t="s">
        <v>274</v>
      </c>
      <c r="G66" s="122"/>
      <c r="H66" s="123"/>
      <c r="I66" s="123"/>
    </row>
    <row r="67" spans="1:11" ht="13.5" thickTop="1">
      <c r="A67" s="84" t="s">
        <v>275</v>
      </c>
      <c r="B67" s="125"/>
      <c r="C67" s="113">
        <v>0</v>
      </c>
      <c r="D67" s="113">
        <v>0</v>
      </c>
      <c r="F67" s="100" t="s">
        <v>276</v>
      </c>
      <c r="G67" s="125"/>
      <c r="H67" s="113">
        <v>0</v>
      </c>
      <c r="I67" s="113">
        <v>0</v>
      </c>
    </row>
    <row r="68" spans="1:11">
      <c r="A68" s="84" t="s">
        <v>277</v>
      </c>
      <c r="B68" s="126"/>
      <c r="C68" s="88">
        <v>0</v>
      </c>
      <c r="D68" s="88">
        <v>0</v>
      </c>
      <c r="F68" s="84" t="s">
        <v>278</v>
      </c>
      <c r="G68" s="126"/>
      <c r="H68" s="88">
        <v>0</v>
      </c>
      <c r="I68" s="88">
        <v>0</v>
      </c>
    </row>
    <row r="69" spans="1:11">
      <c r="A69" s="84" t="s">
        <v>279</v>
      </c>
      <c r="B69" s="126">
        <v>11</v>
      </c>
      <c r="C69" s="88">
        <v>368706</v>
      </c>
      <c r="D69" s="88">
        <v>368533</v>
      </c>
      <c r="F69" s="84" t="s">
        <v>280</v>
      </c>
      <c r="G69" s="126">
        <v>11</v>
      </c>
      <c r="H69" s="88">
        <v>368706</v>
      </c>
      <c r="I69" s="88">
        <v>368533</v>
      </c>
    </row>
    <row r="70" spans="1:11">
      <c r="A70" s="84" t="s">
        <v>281</v>
      </c>
      <c r="B70" s="126"/>
      <c r="C70" s="88">
        <v>0</v>
      </c>
      <c r="D70" s="88">
        <v>0</v>
      </c>
      <c r="F70" s="84" t="s">
        <v>282</v>
      </c>
      <c r="G70" s="126"/>
      <c r="H70" s="88">
        <v>0</v>
      </c>
      <c r="I70" s="88">
        <v>0</v>
      </c>
    </row>
    <row r="71" spans="1:11">
      <c r="A71" s="84" t="s">
        <v>283</v>
      </c>
      <c r="B71" s="126"/>
      <c r="C71" s="88">
        <v>0</v>
      </c>
      <c r="D71" s="88">
        <v>0</v>
      </c>
      <c r="F71" s="84" t="s">
        <v>284</v>
      </c>
      <c r="G71" s="126"/>
      <c r="H71" s="88">
        <v>0</v>
      </c>
      <c r="I71" s="88">
        <v>0</v>
      </c>
    </row>
    <row r="72" spans="1:11">
      <c r="A72" s="84" t="s">
        <v>285</v>
      </c>
      <c r="B72" s="126"/>
      <c r="C72" s="88">
        <v>0</v>
      </c>
      <c r="D72" s="88">
        <v>0</v>
      </c>
      <c r="F72" s="84" t="s">
        <v>286</v>
      </c>
      <c r="G72" s="126"/>
      <c r="H72" s="88">
        <v>0</v>
      </c>
      <c r="I72" s="88">
        <v>0</v>
      </c>
    </row>
    <row r="73" spans="1:11" ht="13.15" customHeight="1">
      <c r="A73" s="145" t="s">
        <v>287</v>
      </c>
      <c r="B73" s="127"/>
      <c r="C73" s="147">
        <f>SUM(C67:C72)</f>
        <v>368706</v>
      </c>
      <c r="D73" s="149">
        <f>SUM(D67:D72)</f>
        <v>368533</v>
      </c>
      <c r="F73" s="145" t="s">
        <v>288</v>
      </c>
      <c r="G73" s="127"/>
      <c r="H73" s="147">
        <f>SUM(H67:H72)</f>
        <v>368706</v>
      </c>
      <c r="I73" s="149">
        <f>SUM(I67:I72)</f>
        <v>368533</v>
      </c>
    </row>
    <row r="74" spans="1:11" ht="13.9" customHeight="1" thickBot="1">
      <c r="A74" s="146"/>
      <c r="B74" s="128"/>
      <c r="C74" s="148"/>
      <c r="D74" s="150"/>
      <c r="F74" s="146"/>
      <c r="G74" s="128"/>
      <c r="H74" s="148"/>
      <c r="I74" s="150"/>
    </row>
    <row r="75" spans="1:11" ht="15" customHeight="1" thickTop="1" thickBot="1">
      <c r="A75" s="124" t="s">
        <v>289</v>
      </c>
      <c r="B75" s="129"/>
      <c r="C75" s="130"/>
      <c r="D75" s="130"/>
      <c r="F75" s="124" t="s">
        <v>290</v>
      </c>
      <c r="G75" s="129"/>
      <c r="H75" s="130"/>
      <c r="I75" s="130"/>
    </row>
    <row r="76" spans="1:11" ht="13.5" thickTop="1">
      <c r="A76" s="84" t="s">
        <v>275</v>
      </c>
      <c r="B76" s="125"/>
      <c r="C76" s="113">
        <v>0</v>
      </c>
      <c r="D76" s="113">
        <v>0</v>
      </c>
      <c r="F76" s="100" t="s">
        <v>276</v>
      </c>
      <c r="G76" s="125"/>
      <c r="H76" s="113">
        <v>0</v>
      </c>
      <c r="I76" s="113">
        <v>0</v>
      </c>
    </row>
    <row r="77" spans="1:11">
      <c r="A77" s="84" t="s">
        <v>277</v>
      </c>
      <c r="B77" s="126"/>
      <c r="C77" s="88">
        <v>0</v>
      </c>
      <c r="D77" s="88">
        <v>0</v>
      </c>
      <c r="F77" s="84" t="s">
        <v>278</v>
      </c>
      <c r="G77" s="126"/>
      <c r="H77" s="88">
        <v>0</v>
      </c>
      <c r="I77" s="88">
        <v>0</v>
      </c>
    </row>
    <row r="78" spans="1:11">
      <c r="A78" s="84" t="s">
        <v>279</v>
      </c>
      <c r="B78" s="126">
        <v>11</v>
      </c>
      <c r="C78" s="88">
        <v>-349276.78</v>
      </c>
      <c r="D78" s="88">
        <v>-349956.21</v>
      </c>
      <c r="F78" s="84" t="s">
        <v>280</v>
      </c>
      <c r="G78" s="126">
        <v>11</v>
      </c>
      <c r="H78" s="88">
        <v>-349276.78</v>
      </c>
      <c r="I78" s="88">
        <v>-349956.21</v>
      </c>
      <c r="J78" s="136"/>
      <c r="K78" s="136"/>
    </row>
    <row r="79" spans="1:11">
      <c r="A79" s="84" t="s">
        <v>281</v>
      </c>
      <c r="B79" s="126"/>
      <c r="C79" s="88">
        <v>0</v>
      </c>
      <c r="D79" s="88">
        <v>0</v>
      </c>
      <c r="F79" s="84" t="s">
        <v>282</v>
      </c>
      <c r="G79" s="126"/>
      <c r="H79" s="88">
        <v>0</v>
      </c>
      <c r="I79" s="88">
        <v>0</v>
      </c>
      <c r="J79" s="136"/>
      <c r="K79" s="136"/>
    </row>
    <row r="80" spans="1:11">
      <c r="A80" s="84" t="s">
        <v>283</v>
      </c>
      <c r="B80" s="126"/>
      <c r="C80" s="88">
        <v>0</v>
      </c>
      <c r="D80" s="88">
        <v>0</v>
      </c>
      <c r="F80" s="84" t="s">
        <v>284</v>
      </c>
      <c r="G80" s="126"/>
      <c r="H80" s="88">
        <v>0</v>
      </c>
      <c r="I80" s="88">
        <v>0</v>
      </c>
      <c r="J80" s="136"/>
      <c r="K80" s="136"/>
    </row>
    <row r="81" spans="1:9" ht="13.5" thickBot="1">
      <c r="A81" s="84" t="s">
        <v>285</v>
      </c>
      <c r="B81" s="131"/>
      <c r="C81" s="88">
        <v>0</v>
      </c>
      <c r="D81" s="88">
        <v>0</v>
      </c>
      <c r="F81" s="132" t="s">
        <v>286</v>
      </c>
      <c r="G81" s="131"/>
      <c r="H81" s="88">
        <v>0</v>
      </c>
      <c r="I81" s="88">
        <v>0</v>
      </c>
    </row>
    <row r="82" spans="1:9" ht="15" customHeight="1" thickTop="1" thickBot="1">
      <c r="A82" s="151" t="s">
        <v>291</v>
      </c>
      <c r="B82" s="153"/>
      <c r="C82" s="155">
        <f>SUM(C76:C81)</f>
        <v>-349276.78</v>
      </c>
      <c r="D82" s="156">
        <f>SUM(D76:D81)</f>
        <v>-349956.21</v>
      </c>
      <c r="F82" s="151" t="s">
        <v>292</v>
      </c>
      <c r="G82" s="153"/>
      <c r="H82" s="155">
        <f>SUM(H76:H81)</f>
        <v>-349276.78</v>
      </c>
      <c r="I82" s="156">
        <f>SUM(I76:I81)</f>
        <v>-349956.21</v>
      </c>
    </row>
    <row r="83" spans="1:9" ht="15" customHeight="1" thickTop="1" thickBot="1">
      <c r="A83" s="152"/>
      <c r="B83" s="154"/>
      <c r="C83" s="148"/>
      <c r="D83" s="156"/>
      <c r="F83" s="152"/>
      <c r="G83" s="154"/>
      <c r="H83" s="148"/>
      <c r="I83" s="156"/>
    </row>
    <row r="84" spans="1:9" ht="15" customHeight="1" thickTop="1" thickBot="1">
      <c r="A84" s="151" t="s">
        <v>293</v>
      </c>
      <c r="B84" s="153"/>
      <c r="C84" s="155">
        <f>+C82+C73</f>
        <v>19429.219999999972</v>
      </c>
      <c r="D84" s="155">
        <f>+D82+D73</f>
        <v>18576.789999999979</v>
      </c>
      <c r="F84" s="151" t="s">
        <v>294</v>
      </c>
      <c r="G84" s="153"/>
      <c r="H84" s="155">
        <f>+H82+H73</f>
        <v>19429.219999999972</v>
      </c>
      <c r="I84" s="156">
        <f>+I82+I73</f>
        <v>18576.789999999979</v>
      </c>
    </row>
    <row r="85" spans="1:9" ht="15" customHeight="1" thickTop="1" thickBot="1">
      <c r="A85" s="152"/>
      <c r="B85" s="154"/>
      <c r="C85" s="148"/>
      <c r="D85" s="148"/>
      <c r="F85" s="152"/>
      <c r="G85" s="154"/>
      <c r="H85" s="148"/>
      <c r="I85" s="156"/>
    </row>
    <row r="86" spans="1:9" ht="15" customHeight="1" thickTop="1" thickBot="1">
      <c r="A86" s="124" t="s">
        <v>295</v>
      </c>
      <c r="B86" s="129"/>
      <c r="C86" s="130">
        <v>0</v>
      </c>
      <c r="D86" s="130">
        <v>0</v>
      </c>
      <c r="F86" s="124" t="s">
        <v>296</v>
      </c>
      <c r="G86" s="129"/>
      <c r="H86" s="130">
        <v>0</v>
      </c>
      <c r="I86" s="130">
        <v>0</v>
      </c>
    </row>
    <row r="87" spans="1:9" ht="15" customHeight="1" thickTop="1" thickBot="1">
      <c r="A87" s="124" t="s">
        <v>297</v>
      </c>
      <c r="B87" s="129"/>
      <c r="C87" s="130">
        <v>0</v>
      </c>
      <c r="D87" s="130">
        <v>0</v>
      </c>
      <c r="F87" s="124" t="s">
        <v>298</v>
      </c>
      <c r="G87" s="129"/>
      <c r="H87" s="130">
        <v>0</v>
      </c>
      <c r="I87" s="130">
        <v>0</v>
      </c>
    </row>
    <row r="88" spans="1:9" ht="15" customHeight="1" thickTop="1" thickBot="1">
      <c r="A88" s="124" t="s">
        <v>299</v>
      </c>
      <c r="B88" s="129"/>
      <c r="C88" s="130">
        <v>0</v>
      </c>
      <c r="D88" s="130">
        <v>0</v>
      </c>
      <c r="F88" s="124" t="s">
        <v>300</v>
      </c>
      <c r="G88" s="129"/>
      <c r="H88" s="130">
        <v>0</v>
      </c>
      <c r="I88" s="130">
        <v>0</v>
      </c>
    </row>
    <row r="89" spans="1:9" ht="15" customHeight="1" thickTop="1" thickBot="1">
      <c r="A89" s="124" t="s">
        <v>301</v>
      </c>
      <c r="B89" s="129"/>
      <c r="C89" s="130">
        <v>0</v>
      </c>
      <c r="D89" s="130">
        <v>0</v>
      </c>
      <c r="F89" s="124" t="s">
        <v>302</v>
      </c>
      <c r="G89" s="129"/>
      <c r="H89" s="130">
        <v>0</v>
      </c>
      <c r="I89" s="130">
        <v>0</v>
      </c>
    </row>
    <row r="90" spans="1:9" ht="15" customHeight="1" thickTop="1" thickBot="1">
      <c r="A90" s="157" t="s">
        <v>303</v>
      </c>
      <c r="B90" s="153"/>
      <c r="C90" s="155">
        <f>SUM(C84:C89)+C65</f>
        <v>24758.099999999977</v>
      </c>
      <c r="D90" s="156">
        <f>SUM(D84:D89)+D65</f>
        <v>10195.47000000003</v>
      </c>
      <c r="F90" s="157" t="s">
        <v>304</v>
      </c>
      <c r="G90" s="153"/>
      <c r="H90" s="155">
        <f>SUM(H84:H89)+H65</f>
        <v>24758.099999999977</v>
      </c>
      <c r="I90" s="156">
        <f>SUM(I84:I89)+I65</f>
        <v>10195.47000000003</v>
      </c>
    </row>
    <row r="91" spans="1:9" ht="15" customHeight="1" thickTop="1" thickBot="1">
      <c r="A91" s="158"/>
      <c r="B91" s="154"/>
      <c r="C91" s="148"/>
      <c r="D91" s="156"/>
      <c r="F91" s="158"/>
      <c r="G91" s="154"/>
      <c r="H91" s="148"/>
      <c r="I91" s="156"/>
    </row>
    <row r="92" spans="1:9" ht="13.5" thickTop="1"/>
    <row r="94" spans="1:9" ht="20.100000000000001" customHeight="1">
      <c r="A94" s="133" t="s">
        <v>305</v>
      </c>
      <c r="B94" s="134"/>
      <c r="C94" s="135"/>
      <c r="D94" s="135"/>
      <c r="F94" s="133" t="s">
        <v>306</v>
      </c>
      <c r="G94" s="134"/>
      <c r="H94" s="135"/>
      <c r="I94" s="135"/>
    </row>
    <row r="95" spans="1:9">
      <c r="A95" s="134"/>
      <c r="B95" s="134"/>
      <c r="C95" s="135"/>
      <c r="D95" s="135"/>
      <c r="F95" s="134"/>
      <c r="G95" s="134"/>
      <c r="H95" s="135"/>
      <c r="I95" s="135"/>
    </row>
  </sheetData>
  <mergeCells count="31">
    <mergeCell ref="G90:G91"/>
    <mergeCell ref="H90:H91"/>
    <mergeCell ref="I90:I91"/>
    <mergeCell ref="A84:A85"/>
    <mergeCell ref="B84:B85"/>
    <mergeCell ref="C84:C85"/>
    <mergeCell ref="D84:D85"/>
    <mergeCell ref="A90:A91"/>
    <mergeCell ref="B90:B91"/>
    <mergeCell ref="C90:C91"/>
    <mergeCell ref="D90:D91"/>
    <mergeCell ref="F90:F91"/>
    <mergeCell ref="F84:F85"/>
    <mergeCell ref="G84:G85"/>
    <mergeCell ref="I73:I74"/>
    <mergeCell ref="A82:A83"/>
    <mergeCell ref="B82:B83"/>
    <mergeCell ref="C82:C83"/>
    <mergeCell ref="D82:D83"/>
    <mergeCell ref="F82:F83"/>
    <mergeCell ref="G82:G83"/>
    <mergeCell ref="H82:H83"/>
    <mergeCell ref="I82:I83"/>
    <mergeCell ref="H73:H74"/>
    <mergeCell ref="H84:H85"/>
    <mergeCell ref="I84:I85"/>
    <mergeCell ref="B4:B5"/>
    <mergeCell ref="A73:A74"/>
    <mergeCell ref="C73:C74"/>
    <mergeCell ref="D73:D74"/>
    <mergeCell ref="F73:F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Meraz</dc:creator>
  <cp:lastModifiedBy>JuanMa</cp:lastModifiedBy>
  <cp:lastPrinted>2025-03-18T11:30:20Z</cp:lastPrinted>
  <dcterms:created xsi:type="dcterms:W3CDTF">2025-03-17T14:12:49Z</dcterms:created>
  <dcterms:modified xsi:type="dcterms:W3CDTF">2025-03-18T16:53:25Z</dcterms:modified>
</cp:coreProperties>
</file>